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PC\Desktop\FIFE 2023\"/>
    </mc:Choice>
  </mc:AlternateContent>
  <bookViews>
    <workbookView xWindow="0" yWindow="0" windowWidth="19200" windowHeight="11490" tabRatio="840" activeTab="3"/>
  </bookViews>
  <sheets>
    <sheet name="phu luc 1" sheetId="104" r:id="rId1"/>
    <sheet name="phu luc 2" sheetId="106" r:id="rId2"/>
    <sheet name="phu luc 3" sheetId="105" r:id="rId3"/>
    <sheet name="phu luc 4" sheetId="107" r:id="rId4"/>
  </sheets>
  <externalReferences>
    <externalReference r:id="rId5"/>
  </externalReferences>
  <definedNames>
    <definedName name="_Fill" hidden="1">#REF!</definedName>
    <definedName name="CANlink">[1]data!#REF!</definedName>
    <definedName name="CLNlink">[1]data!#REF!</definedName>
    <definedName name="CQPlink">[1]data!#REF!</definedName>
    <definedName name="DBVlink">[1]data!#REF!</definedName>
    <definedName name="DCHlink">[1]data!#REF!</definedName>
    <definedName name="DDLlink">[1]data!#REF!</definedName>
    <definedName name="DDTlink">[1]data!#REF!</definedName>
    <definedName name="DGDlink">[1]data!#REF!</definedName>
    <definedName name="DGTlink">[1]data!#REF!</definedName>
    <definedName name="DKVlink">[1]data!#REF!</definedName>
    <definedName name="DKHlink">[1]data!#REF!</definedName>
    <definedName name="DNLlink">[1]data!#REF!</definedName>
    <definedName name="DNGlink">[1]data!#REF!</definedName>
    <definedName name="DRAlink">[1]data!#REF!</definedName>
    <definedName name="DSHlink">[1]data!#REF!</definedName>
    <definedName name="DTLlink">[1]data!#REF!</definedName>
    <definedName name="DTSlink">[1]data!#REF!</definedName>
    <definedName name="DTTlink">[1]data!#REF!</definedName>
    <definedName name="DVHlink">[1]data!#REF!</definedName>
    <definedName name="DXHlink">[1]data!#REF!</definedName>
    <definedName name="DYTlink">[1]data!#REF!</definedName>
    <definedName name="HNKlink">[1]data!#REF!</definedName>
    <definedName name="ID_CongTrinh">IFERROR(RIGHT([1]data!$A$7:$A$561,5)*1,0)</definedName>
    <definedName name="LMUlink">[1]data!#REF!</definedName>
    <definedName name="LuaLink">[1]data!#REF!</definedName>
    <definedName name="MaSDD">[1]data!$G$8:$G$561</definedName>
    <definedName name="MNClink">[1]data!#REF!</definedName>
    <definedName name="MVBlink">[1]data!#REF!</definedName>
    <definedName name="NamPhu">[1]data!#REF!</definedName>
    <definedName name="NAMThucHien">[1]data!$H$8:$H$561</definedName>
    <definedName name="NKHlink">[1]data!#REF!</definedName>
    <definedName name="NTDlink">[1]data!#REF!</definedName>
    <definedName name="NTSlink">[1]data!#REF!</definedName>
    <definedName name="odtlink">[1]data!#REF!</definedName>
    <definedName name="ONTlink">[1]data!#REF!</definedName>
    <definedName name="PNKlink">[1]data!#REF!</definedName>
    <definedName name="_xlnm.Print_Titles" localSheetId="0">'phu luc 1'!$5:$6</definedName>
    <definedName name="_xlnm.Print_Titles" localSheetId="1">'phu luc 2'!$5:$6</definedName>
    <definedName name="_xlnm.Print_Titles" localSheetId="2">'phu luc 3'!$5:$6</definedName>
    <definedName name="_xlnm.Print_Titles" localSheetId="3">'phu luc 4'!$5:$6</definedName>
    <definedName name="_xlnm.Print_Titles">#N/A</definedName>
    <definedName name="RDDlink">[1]data!#REF!</definedName>
    <definedName name="RPHlink">[1]data!#REF!</definedName>
    <definedName name="RSXlink">[1]data!#REF!</definedName>
    <definedName name="SKClink">[1]data!#REF!</definedName>
    <definedName name="SKKlink">[1]data!#REF!</definedName>
    <definedName name="SKNlink">[1]data!#REF!</definedName>
    <definedName name="SKSlink">[1]data!#REF!</definedName>
    <definedName name="SKTlink">[1]data!#REF!</definedName>
    <definedName name="SKXlink">[1]data!#REF!</definedName>
    <definedName name="STT">__xlfn.IFNA(VLOOKUP(#REF!,[1]data!#REF!,2,0),"STT")</definedName>
    <definedName name="taolink">INDIRECT([1]data!$G$5&amp;"Link")</definedName>
    <definedName name="TINlink">[1]data!#REF!</definedName>
    <definedName name="TMDlink">[1]data!#REF!</definedName>
    <definedName name="TONlink">[1]data!#REF!</definedName>
    <definedName name="TSClink">[1]data!#REF!</definedName>
  </definedNames>
  <calcPr calcId="162913"/>
  <fileRecoveryPr autoRecover="0"/>
</workbook>
</file>

<file path=xl/calcChain.xml><?xml version="1.0" encoding="utf-8"?>
<calcChain xmlns="http://schemas.openxmlformats.org/spreadsheetml/2006/main">
  <c r="M71" i="104" l="1"/>
  <c r="J66" i="104"/>
  <c r="I66" i="104"/>
  <c r="H66" i="104"/>
  <c r="G66" i="104"/>
  <c r="D79" i="104"/>
  <c r="F75" i="104"/>
  <c r="E75" i="104"/>
  <c r="K71" i="104"/>
  <c r="F70" i="104"/>
  <c r="E70" i="104"/>
  <c r="F67" i="104"/>
  <c r="E67" i="104" s="1"/>
  <c r="O66" i="104"/>
  <c r="K66" i="104"/>
  <c r="E65" i="104"/>
  <c r="E64" i="104"/>
  <c r="D33" i="104"/>
  <c r="L71" i="104"/>
  <c r="I71" i="104"/>
  <c r="M68" i="104"/>
  <c r="L68" i="104"/>
  <c r="K68" i="104"/>
  <c r="I68" i="104"/>
  <c r="I67" i="104"/>
  <c r="K67" i="104"/>
  <c r="L67" i="104"/>
  <c r="I73" i="104"/>
  <c r="M69" i="104"/>
  <c r="K73" i="104"/>
  <c r="L73" i="104"/>
  <c r="M73" i="104"/>
  <c r="F66" i="104"/>
  <c r="E66" i="104" s="1"/>
  <c r="M67" i="104"/>
  <c r="K72" i="104"/>
  <c r="K69" i="104"/>
  <c r="I72" i="104"/>
  <c r="G68" i="104"/>
  <c r="G71" i="104"/>
  <c r="H71" i="104"/>
  <c r="J71" i="104"/>
  <c r="H68" i="104"/>
  <c r="J68" i="104"/>
  <c r="O71" i="104"/>
  <c r="J73" i="104"/>
  <c r="G73" i="104"/>
  <c r="H73" i="104"/>
  <c r="F74" i="104"/>
  <c r="E74" i="104" s="1"/>
  <c r="G67" i="104"/>
  <c r="G72" i="104"/>
  <c r="H67" i="104"/>
  <c r="H72" i="104"/>
  <c r="J67" i="104"/>
  <c r="J72" i="104"/>
  <c r="F72" i="104" s="1"/>
  <c r="E72" i="104" s="1"/>
  <c r="O68" i="104"/>
  <c r="F76" i="104"/>
  <c r="N76" i="104" s="1"/>
  <c r="M76" i="104"/>
  <c r="E58" i="104"/>
  <c r="E59" i="104"/>
  <c r="E37" i="104"/>
  <c r="D57" i="104"/>
  <c r="E57" i="104" s="1"/>
  <c r="E62" i="104"/>
  <c r="E52" i="104"/>
  <c r="E47" i="104"/>
  <c r="E43" i="104"/>
  <c r="D26" i="104"/>
  <c r="E26" i="104"/>
  <c r="E61" i="104"/>
  <c r="E19" i="104"/>
  <c r="E20" i="104"/>
  <c r="D15" i="104"/>
  <c r="E15" i="104"/>
  <c r="G81" i="104"/>
  <c r="D50" i="104"/>
  <c r="E50" i="104"/>
  <c r="E60" i="104"/>
  <c r="E17" i="104"/>
  <c r="F68" i="104"/>
  <c r="E68" i="104"/>
  <c r="G82" i="104"/>
  <c r="E41" i="104"/>
  <c r="E48" i="104"/>
  <c r="D16" i="104"/>
  <c r="E16" i="104"/>
  <c r="E13" i="104"/>
  <c r="N68" i="104"/>
  <c r="E44" i="104"/>
  <c r="E56" i="104"/>
  <c r="F71" i="104"/>
  <c r="E71" i="104" s="1"/>
  <c r="E27" i="104"/>
  <c r="E55" i="104"/>
  <c r="N71" i="104"/>
  <c r="E21" i="104"/>
  <c r="E12" i="104"/>
  <c r="E36" i="104"/>
  <c r="E49" i="104"/>
  <c r="E46" i="104"/>
  <c r="E30" i="104"/>
  <c r="E29" i="104"/>
  <c r="E31" i="104"/>
  <c r="E35" i="104"/>
  <c r="E38" i="104"/>
  <c r="E79" i="104"/>
  <c r="E11" i="104"/>
  <c r="E14" i="104"/>
  <c r="E45" i="104"/>
  <c r="E51" i="104"/>
  <c r="E53" i="104"/>
  <c r="E40" i="104"/>
  <c r="E25" i="104"/>
  <c r="E24" i="104"/>
  <c r="E39" i="104"/>
  <c r="E28" i="104"/>
  <c r="E54" i="104"/>
  <c r="E32" i="104"/>
  <c r="E9" i="104"/>
  <c r="E22" i="104"/>
  <c r="F69" i="104"/>
  <c r="F73" i="104"/>
  <c r="H74" i="104" s="1"/>
  <c r="E69" i="104"/>
  <c r="J74" i="104"/>
  <c r="E34" i="104"/>
  <c r="N67" i="104"/>
  <c r="O67" i="104" s="1"/>
  <c r="N69" i="104"/>
  <c r="N73" i="104"/>
  <c r="O69" i="104"/>
  <c r="L69" i="104"/>
  <c r="G74" i="104" l="1"/>
  <c r="O74" i="104" s="1"/>
  <c r="L76" i="104"/>
  <c r="K74" i="104"/>
  <c r="O73" i="104"/>
  <c r="I74" i="104"/>
  <c r="E73" i="104"/>
  <c r="E76" i="104"/>
</calcChain>
</file>

<file path=xl/sharedStrings.xml><?xml version="1.0" encoding="utf-8"?>
<sst xmlns="http://schemas.openxmlformats.org/spreadsheetml/2006/main" count="419" uniqueCount="233">
  <si>
    <t>STT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</si>
  <si>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</si>
  <si>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</si>
  <si>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</si>
  <si>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</si>
  <si>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</si>
  <si>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</si>
  <si>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</si>
  <si>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</si>
  <si>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</si>
  <si>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</si>
  <si>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</si>
  <si>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</si>
  <si>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</si>
  <si>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</si>
  <si>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</si>
  <si>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</si>
  <si>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Đất nông nghiệp</t>
  </si>
  <si>
    <t>Đất trồng cây lâu năm</t>
  </si>
  <si>
    <t>Đất rừng phòng hộ</t>
  </si>
  <si>
    <t>Đất rừng đặc dụng</t>
  </si>
  <si>
    <t>Đất rừng sản xuất</t>
  </si>
  <si>
    <t>Đất phi nông nghiệp</t>
  </si>
  <si>
    <t>Trong đó:</t>
  </si>
  <si>
    <t>Đất quốc phòng</t>
  </si>
  <si>
    <t>Đất an ninh</t>
  </si>
  <si>
    <t>Đất khu công nghiệp</t>
  </si>
  <si>
    <t>CLN</t>
  </si>
  <si>
    <t>RPH</t>
  </si>
  <si>
    <t>RDD</t>
  </si>
  <si>
    <t>RSX</t>
  </si>
  <si>
    <t>NTS</t>
  </si>
  <si>
    <t>PNN</t>
  </si>
  <si>
    <t>CQP</t>
  </si>
  <si>
    <t>CAN</t>
  </si>
  <si>
    <t>SKK</t>
  </si>
  <si>
    <t>SKS</t>
  </si>
  <si>
    <t>DDT</t>
  </si>
  <si>
    <t>DRA</t>
  </si>
  <si>
    <t>NTD</t>
  </si>
  <si>
    <t>DHT</t>
  </si>
  <si>
    <t>Mã</t>
  </si>
  <si>
    <t>Đơn vị tính: ha</t>
  </si>
  <si>
    <t>(1)</t>
  </si>
  <si>
    <t>(2)</t>
  </si>
  <si>
    <t>(3)</t>
  </si>
  <si>
    <t>(5)</t>
  </si>
  <si>
    <t>(6)</t>
  </si>
  <si>
    <t>(7)</t>
  </si>
  <si>
    <t>(8)</t>
  </si>
  <si>
    <t>(9)</t>
  </si>
  <si>
    <t>NNP</t>
  </si>
  <si>
    <t>DDL</t>
  </si>
  <si>
    <t>TỔNG DIỆN TÍCH ĐẤT TỰ NHIÊN</t>
  </si>
  <si>
    <t>(10)</t>
  </si>
  <si>
    <t>(11)</t>
  </si>
  <si>
    <t>NNP/PNN</t>
  </si>
  <si>
    <t>CLN/PNN</t>
  </si>
  <si>
    <t>RSX/PNN</t>
  </si>
  <si>
    <t>NTS/PNN</t>
  </si>
  <si>
    <t>(12)</t>
  </si>
  <si>
    <t>HNK</t>
  </si>
  <si>
    <t>Đất làm muối</t>
  </si>
  <si>
    <t>LMU</t>
  </si>
  <si>
    <t>Đất nông nghiệp khác</t>
  </si>
  <si>
    <t>NKH</t>
  </si>
  <si>
    <t>SKC</t>
  </si>
  <si>
    <t>SKX</t>
  </si>
  <si>
    <t>Đất có mặt nước chuyên dùng</t>
  </si>
  <si>
    <t>SON</t>
  </si>
  <si>
    <t>Đất giao thông</t>
  </si>
  <si>
    <t>Đất phi nông nghiệp khác</t>
  </si>
  <si>
    <t>Đất chưa sử dụng</t>
  </si>
  <si>
    <t>Đất ở tại nông thôn</t>
  </si>
  <si>
    <t>Đất ở tại đô thị</t>
  </si>
  <si>
    <t>ONT</t>
  </si>
  <si>
    <t>ODT</t>
  </si>
  <si>
    <t>1.7</t>
  </si>
  <si>
    <t>1.8</t>
  </si>
  <si>
    <t>1.9</t>
  </si>
  <si>
    <t>PNK</t>
  </si>
  <si>
    <t>2.11</t>
  </si>
  <si>
    <t>2.12</t>
  </si>
  <si>
    <t>2.13</t>
  </si>
  <si>
    <t>2.14</t>
  </si>
  <si>
    <t>HNK/PNN</t>
  </si>
  <si>
    <t>DGT</t>
  </si>
  <si>
    <t>DTL</t>
  </si>
  <si>
    <t>DNL</t>
  </si>
  <si>
    <t>DBV</t>
  </si>
  <si>
    <t>DVH</t>
  </si>
  <si>
    <t>DYT</t>
  </si>
  <si>
    <t>DGD</t>
  </si>
  <si>
    <t>DTT</t>
  </si>
  <si>
    <t>DKH</t>
  </si>
  <si>
    <t>DXH</t>
  </si>
  <si>
    <t>DCH</t>
  </si>
  <si>
    <t>LUA</t>
  </si>
  <si>
    <t>CSD</t>
  </si>
  <si>
    <t>Đất trồng lúa</t>
  </si>
  <si>
    <t>Đất bãi thải, xử lý chất thải</t>
  </si>
  <si>
    <t>2.15</t>
  </si>
  <si>
    <t>2.16</t>
  </si>
  <si>
    <t>2.17</t>
  </si>
  <si>
    <t>Đất xây dựng trụ sở cơ quan</t>
  </si>
  <si>
    <t>Đất công trình năng lượng</t>
  </si>
  <si>
    <t>Đất thủy lợi</t>
  </si>
  <si>
    <t>Trong đó: Đất chuyên trồng lúa nước</t>
  </si>
  <si>
    <t>LUC</t>
  </si>
  <si>
    <t>LUA/PNN</t>
  </si>
  <si>
    <t>Đất cụm công nghiệp</t>
  </si>
  <si>
    <t>LUC/PNN</t>
  </si>
  <si>
    <t>Đất trồng cây hàng năm khác</t>
  </si>
  <si>
    <t>Đất nuôi trồng thủy sản</t>
  </si>
  <si>
    <t>SKN</t>
  </si>
  <si>
    <t>Đất thương mại, dịch vụ</t>
  </si>
  <si>
    <t>TMD</t>
  </si>
  <si>
    <t>Đất cơ sở sản xuất phi nông nghiệp</t>
  </si>
  <si>
    <t>Đất sử dụng cho hoạt động khoáng sản</t>
  </si>
  <si>
    <t>Đất phát triển hạ tầng cấp quốc gia, cấp tỉnh, cấp huyện, cấp xã</t>
  </si>
  <si>
    <t>Đất công trình bưu chính, viễn thông</t>
  </si>
  <si>
    <t>Đất có di tích lịch sử - văn hóa</t>
  </si>
  <si>
    <t>Đất danh lam thắng cảnh</t>
  </si>
  <si>
    <t>TSC</t>
  </si>
  <si>
    <t>Đất xây dựng trụ sở của tổ chức sự nghiệp</t>
  </si>
  <si>
    <t>DTS</t>
  </si>
  <si>
    <t>Đất xây dựng cơ sở ngoại giao</t>
  </si>
  <si>
    <t>DNG</t>
  </si>
  <si>
    <t>2.18</t>
  </si>
  <si>
    <t>Đất cơ sở tôn giáo</t>
  </si>
  <si>
    <t>TON</t>
  </si>
  <si>
    <t>2.19</t>
  </si>
  <si>
    <t>2.20</t>
  </si>
  <si>
    <t>Đất sản xuất vật liệu xây dựng, làm đồ gốm</t>
  </si>
  <si>
    <t>2.21</t>
  </si>
  <si>
    <t>Đất sinh hoạt cộng đồng</t>
  </si>
  <si>
    <t>DSH</t>
  </si>
  <si>
    <t>Đất khu vui chơi, giải trí công cộng</t>
  </si>
  <si>
    <t>DKV</t>
  </si>
  <si>
    <t>TIN</t>
  </si>
  <si>
    <t>Đất sông, ngòi, kênh, rạch, suối</t>
  </si>
  <si>
    <t>MNC</t>
  </si>
  <si>
    <t>KCN</t>
  </si>
  <si>
    <t>KKT</t>
  </si>
  <si>
    <t>KDT</t>
  </si>
  <si>
    <t>Chỉ tiêu sử dụng đất</t>
  </si>
  <si>
    <t>LUA/CLN</t>
  </si>
  <si>
    <t>Đất trồng lúa chuyển sang đất trồng cây lâu năm</t>
  </si>
  <si>
    <t>Đất rừng sản xuất chuyển sang đất nông nghiệp không phải là rừng</t>
  </si>
  <si>
    <t>Đất phi nông nghiệp không phải là đất ở chuyển sang đất ở</t>
  </si>
  <si>
    <t>PKO/OCT</t>
  </si>
  <si>
    <t>Phân theo đơn vị hành chính</t>
  </si>
  <si>
    <t>Đất chợ</t>
  </si>
  <si>
    <t>-</t>
  </si>
  <si>
    <t>Diện tích 
cấp tỉnh
phân bổ</t>
  </si>
  <si>
    <t>II</t>
  </si>
  <si>
    <t>KDV</t>
  </si>
  <si>
    <t>Khu du lịch</t>
  </si>
  <si>
    <t>KDL</t>
  </si>
  <si>
    <t>Khu ở, làng nghề, sản xuất phi nông nghiệp nông thôn</t>
  </si>
  <si>
    <t>KON</t>
  </si>
  <si>
    <t>I</t>
  </si>
  <si>
    <t>Tổng diện tích</t>
  </si>
  <si>
    <t>Diện tích phân theo đơn vị hành chính</t>
  </si>
  <si>
    <t>Đất nông nghiệp chuyển sang phi nông nghiệp</t>
  </si>
  <si>
    <t>Chuyển đổi cơ cấu sử dụng đất trong nội bộ đất nông nghiệp</t>
  </si>
  <si>
    <t>RSX/NKR(a)</t>
  </si>
  <si>
    <t>Ghi chú:</t>
  </si>
  <si>
    <t>- (a) gồm đất sản xuất nông nghiệp, đất nuôi trồng thủy sản, đất làm muối và đất nông nghiệp khác.</t>
  </si>
  <si>
    <t>- PKO là đất phi nông nghiệp không phải là đất ở.</t>
  </si>
  <si>
    <t>Loại đất</t>
  </si>
  <si>
    <t>Khu đô thị - thương mại - dịch vụ</t>
  </si>
  <si>
    <t>Diện tích cấp huyện xác định, xác định bổ sung</t>
  </si>
  <si>
    <t>Đất xây dựng cơ sở giáo dục và đào tạo</t>
  </si>
  <si>
    <t>Rừng phòng hộ</t>
  </si>
  <si>
    <t>Rừng sản xuất</t>
  </si>
  <si>
    <t>Chênh lệch</t>
  </si>
  <si>
    <t>Trong đó: đất có rừng sản xuất là rừng tự nhiên</t>
  </si>
  <si>
    <t>RSN</t>
  </si>
  <si>
    <t>Đất xây dựng kho dự trữ quốc gia</t>
  </si>
  <si>
    <t>DKG</t>
  </si>
  <si>
    <t>Đất làm nghĩa trang, nhà tang lễ, nhà hỏa táng</t>
  </si>
  <si>
    <t>Đất xây dựng cơ sở khoa học công nghệ</t>
  </si>
  <si>
    <t>Đất xây dựng cơ sở văn hóa</t>
  </si>
  <si>
    <t>Đất xây dựng cơ sở y tế</t>
  </si>
  <si>
    <t>Đất xây dựng cơ sở thể dục thể thao</t>
  </si>
  <si>
    <t>Đất xây dựng cơ sở dịch vụ xã hội</t>
  </si>
  <si>
    <t>Đất tín ngưỡng</t>
  </si>
  <si>
    <t>Đất khu công nghệ cao</t>
  </si>
  <si>
    <t>Đất khu kinh tế</t>
  </si>
  <si>
    <t>Đất đô thị</t>
  </si>
  <si>
    <t>KHU CHỨC NĂNG</t>
  </si>
  <si>
    <t>Khu sản xuất nông nghiệp (khu vực chuyên trồng lúa nước, khu vực chuyên trồng cây công nghiệp lâu năm)</t>
  </si>
  <si>
    <t>KNN</t>
  </si>
  <si>
    <t>Khu lâm nghiệp (khu vực rừng phòng hộ, rừng đặc dụng, rừng sản xuất)</t>
  </si>
  <si>
    <t>KLN</t>
  </si>
  <si>
    <t>Khu bảo tồn thiên nhiên và đa dạng sinh học</t>
  </si>
  <si>
    <t>KBT</t>
  </si>
  <si>
    <t>Khu phát triển công nghiệp (khu công nghiệp, cụm công nghiệp)</t>
  </si>
  <si>
    <t>KPC</t>
  </si>
  <si>
    <t>Khu đô thị (trong đó có khu đô thị mới)</t>
  </si>
  <si>
    <t>DTC</t>
  </si>
  <si>
    <t>Khu thương mại - dịch vụ</t>
  </si>
  <si>
    <t>KTM</t>
  </si>
  <si>
    <t>Khu dân cư nông thôn</t>
  </si>
  <si>
    <t>DNT</t>
  </si>
  <si>
    <t>Ghi chú: Khu chức năng không tổng hợp khi tính tổng diện tích tự nhiên</t>
  </si>
  <si>
    <t>RSN/PNN</t>
  </si>
  <si>
    <t>RSN/NKR (a)</t>
  </si>
  <si>
    <t>Phường Phước Hội</t>
  </si>
  <si>
    <t>Phường Tân Thiện</t>
  </si>
  <si>
    <t>Phường Tân An</t>
  </si>
  <si>
    <t>Phường Bình Tân</t>
  </si>
  <si>
    <t>Xã Tân Hải</t>
  </si>
  <si>
    <t>Xã Tân Tiến</t>
  </si>
  <si>
    <t>Xã Tân Bình</t>
  </si>
  <si>
    <t>Xã Tân Phước</t>
  </si>
  <si>
    <t>Phường Phước Lộc</t>
  </si>
  <si>
    <t>(13)</t>
  </si>
  <si>
    <t>(4) = (5)+…+(13)</t>
  </si>
  <si>
    <t>(4)=(5)+...+(13)</t>
  </si>
  <si>
    <t>Phụ lục 1</t>
  </si>
  <si>
    <t>KẾ HOẠCH SỬ DỤNG ĐẤT NĂM 2023 THỊ XÃ LA GI, TỈNH BÌNH THUẬN</t>
  </si>
  <si>
    <t>Phụ lục 3:</t>
  </si>
  <si>
    <t>Phụ lục 4:</t>
  </si>
  <si>
    <t>Phụ lục 2:</t>
  </si>
  <si>
    <t>KẾ HOẠCH THU HỒI ĐẤT NĂM 2023 THỊ XÃ LA GI, TỈNH BÌNH THUẬN</t>
  </si>
  <si>
    <t>DIỆN TÍCH CHUYỂN MỤC ĐÍCH SỬ DỤNG ĐẤT NĂM 2023 THỊ XÃ LA GI, TỈNH BÌNH THUẬN</t>
  </si>
  <si>
    <t>DIỆN TÍCH ĐẤT CHƯA SỬ DỤNG ĐƯA VÀO SỬ DỤNG NĂM 2023 THỊ XÃ LA GI, TỈNH BÌNH THUẬN</t>
  </si>
  <si>
    <t>(Ban hành kèm theo Quyết định số:  1040    /QĐ-UBND ngày  05   /   6    /2023 của UBND tỉnh Bình Thuận)</t>
  </si>
  <si>
    <t>(Ban hành kèm theo Quyết định số: 1040   /QĐ-UBND ngày 05   /   6  /2023 của UBND tỉnh Bình Thuận)</t>
  </si>
  <si>
    <t>(Ban hành kèm theo Quyết định số:  1040     /QĐ-UBND ngày 05    / 6    /2023 của UBND tỉnh Bình Thuận)</t>
  </si>
  <si>
    <t>(Ban hành kèm theo Quyết định số:  1040    /QĐ-UBND ngày  05   /   6   /2023 của UBND tỉnh Bình Thuận)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</si>
</sst>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#,##0\ &quot;₫&quot;;\-#,##0\ &quot;₫&quot;"/>
    <numFmt numFmtId="42" formatCode="_-* #,##0\ &quot;₫&quot;_-;\-* #,##0\ &quot;₫&quot;_-;_-* &quot;-&quot;\ &quot;₫&quot;_-;_-@_-"/>
    <numFmt numFmtId="164" formatCode="_(* #,##0.00_);_(* \(#,##0.00\);_(* &quot;-&quot;??_);_(@_)"/>
    <numFmt numFmtId="165" formatCode="##,###.##"/>
    <numFmt numFmtId="166" formatCode="0.00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\$#,##0\ ;\(\$#,##0\)"/>
    <numFmt numFmtId="170" formatCode="#,##0.000"/>
    <numFmt numFmtId="171" formatCode="#,##0.0000"/>
    <numFmt numFmtId="172" formatCode="\(##\)"/>
    <numFmt numFmtId="173" formatCode="#,##0.00;\-#,##0.00;\-"/>
    <numFmt numFmtId="174" formatCode="\(#\)"/>
  </numFmts>
  <fonts count="55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sz val="11"/>
      <name val="VNI-Times"/>
    </font>
    <font>
      <i/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0"/>
      <name val="VNI-Times"/>
    </font>
    <font>
      <b/>
      <sz val="13"/>
      <name val="Times New Roman"/>
      <family val="1"/>
    </font>
    <font>
      <i/>
      <sz val="13"/>
      <name val="Times New Roman"/>
      <family val="1"/>
    </font>
    <font>
      <sz val="11"/>
      <color indexed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4"/>
      <name val="??"/>
      <family val="3"/>
      <charset val="129"/>
    </font>
    <font>
      <sz val="10"/>
      <name val="???"/>
      <family val="3"/>
      <charset val="129"/>
    </font>
    <font>
      <b/>
      <sz val="18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i/>
      <sz val="11"/>
      <name val="Times New Roman"/>
      <family val="1"/>
    </font>
    <font>
      <b/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b/>
      <sz val="12"/>
      <name val="Times New Roman"/>
      <family val="1"/>
    </font>
    <font>
      <sz val="8"/>
      <name val="Cambria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sz val="10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i/>
      <sz val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10"/>
      <color indexed="14"/>
      <name val="Times New Roman"/>
      <family val="1"/>
    </font>
    <font>
      <b/>
      <i/>
      <sz val="11"/>
      <name val="Times New Roman"/>
      <family val="1"/>
    </font>
    <font>
      <b/>
      <i/>
      <sz val="10"/>
      <name val="Arial"/>
      <family val="2"/>
    </font>
    <font>
      <b/>
      <i/>
      <sz val="9"/>
      <name val="Times New Roman"/>
      <family val="1"/>
    </font>
    <font>
      <b/>
      <i/>
      <sz val="10"/>
      <color indexed="12"/>
      <name val="Times New Roman"/>
      <family val="1"/>
    </font>
    <font>
      <i/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8"/>
      <name val="Arial"/>
    </font>
    <font>
      <sz val="11"/>
      <color theme="1"/>
      <name val="Arial"/>
      <family val="2"/>
      <charset val="163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indexed="35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7">
    <xf numFmtId="0" fontId="0" fillId="0" borderId="0"/>
    <xf numFmtId="167" fontId="12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12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2" fillId="0" borderId="0"/>
    <xf numFmtId="0" fontId="17" fillId="0" borderId="0"/>
    <xf numFmtId="165" fontId="3" fillId="0" borderId="1" applyBorder="0"/>
    <xf numFmtId="165" fontId="4" fillId="0" borderId="2">
      <protection locked="0"/>
    </xf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5" fillId="0" borderId="3" applyNumberFormat="0" applyAlignment="0" applyProtection="0">
      <alignment horizontal="left" vertical="center"/>
    </xf>
    <xf numFmtId="0" fontId="5" fillId="0" borderId="4">
      <alignment horizontal="left" vertical="center"/>
    </xf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0" borderId="0"/>
    <xf numFmtId="0" fontId="5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3" fillId="0" borderId="0"/>
    <xf numFmtId="0" fontId="54" fillId="0" borderId="0"/>
    <xf numFmtId="0" fontId="54" fillId="0" borderId="0"/>
    <xf numFmtId="0" fontId="10" fillId="0" borderId="0"/>
    <xf numFmtId="42" fontId="14" fillId="0" borderId="0" applyFont="0" applyFill="0" applyBorder="0" applyAlignment="0" applyProtection="0"/>
    <xf numFmtId="0" fontId="12" fillId="0" borderId="5" applyNumberFormat="0" applyFont="0" applyFill="0" applyAlignment="0" applyProtection="0"/>
    <xf numFmtId="5" fontId="26" fillId="0" borderId="6">
      <alignment horizontal="left" vertical="top"/>
    </xf>
    <xf numFmtId="0" fontId="27" fillId="0" borderId="6">
      <alignment horizontal="left" vertical="center"/>
    </xf>
    <xf numFmtId="0" fontId="24" fillId="2" borderId="7">
      <alignment horizontal="left" vertical="center"/>
    </xf>
    <xf numFmtId="5" fontId="25" fillId="0" borderId="8">
      <alignment horizontal="left" vertical="top"/>
    </xf>
  </cellStyleXfs>
  <cellXfs count="187"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30" applyFont="1" applyBorder="1" applyAlignment="1">
      <alignment horizontal="left" vertical="center" wrapText="1"/>
    </xf>
    <xf numFmtId="2" fontId="11" fillId="0" borderId="2" xfId="25" applyNumberFormat="1" applyFont="1" applyBorder="1" applyAlignment="1">
      <alignment horizontal="justify" vertical="center" wrapText="1"/>
    </xf>
    <xf numFmtId="0" fontId="7" fillId="0" borderId="2" xfId="25" applyFont="1" applyBorder="1" applyAlignment="1">
      <alignment horizontal="center" vertical="center"/>
    </xf>
    <xf numFmtId="0" fontId="7" fillId="0" borderId="0" xfId="25" applyFont="1"/>
    <xf numFmtId="0" fontId="6" fillId="0" borderId="0" xfId="25" applyFont="1"/>
    <xf numFmtId="2" fontId="7" fillId="0" borderId="0" xfId="25" applyNumberFormat="1" applyFont="1"/>
    <xf numFmtId="0" fontId="12" fillId="0" borderId="0" xfId="25"/>
    <xf numFmtId="0" fontId="12" fillId="0" borderId="0" xfId="25" applyAlignment="1">
      <alignment horizontal="center"/>
    </xf>
    <xf numFmtId="0" fontId="19" fillId="0" borderId="0" xfId="25" applyFont="1" applyAlignment="1">
      <alignment horizontal="center" vertical="center"/>
    </xf>
    <xf numFmtId="0" fontId="20" fillId="0" borderId="0" xfId="25" applyFont="1"/>
    <xf numFmtId="0" fontId="18" fillId="0" borderId="0" xfId="25" applyFont="1"/>
    <xf numFmtId="0" fontId="7" fillId="0" borderId="0" xfId="0" applyFont="1" applyAlignment="1">
      <alignment vertical="center"/>
    </xf>
    <xf numFmtId="0" fontId="31" fillId="0" borderId="0" xfId="25" applyFont="1"/>
    <xf numFmtId="0" fontId="32" fillId="0" borderId="0" xfId="25" applyFont="1"/>
    <xf numFmtId="166" fontId="6" fillId="0" borderId="0" xfId="25" applyNumberFormat="1" applyFont="1"/>
    <xf numFmtId="49" fontId="13" fillId="0" borderId="7" xfId="25" quotePrefix="1" applyNumberFormat="1" applyFont="1" applyBorder="1" applyAlignment="1">
      <alignment horizontal="center" vertical="center" wrapText="1"/>
    </xf>
    <xf numFmtId="49" fontId="13" fillId="0" borderId="7" xfId="25" applyNumberFormat="1" applyFont="1" applyBorder="1" applyAlignment="1">
      <alignment horizontal="center" vertical="center" wrapText="1"/>
    </xf>
    <xf numFmtId="170" fontId="6" fillId="0" borderId="7" xfId="22" applyNumberFormat="1" applyFont="1" applyBorder="1" applyAlignment="1">
      <alignment horizontal="center" vertical="center" wrapText="1"/>
    </xf>
    <xf numFmtId="0" fontId="7" fillId="0" borderId="2" xfId="25" applyFont="1" applyBorder="1" applyAlignment="1">
      <alignment horizontal="left" vertical="center" wrapText="1"/>
    </xf>
    <xf numFmtId="0" fontId="7" fillId="0" borderId="2" xfId="25" applyFont="1" applyBorder="1" applyAlignment="1" applyProtection="1">
      <alignment horizontal="left" vertical="center" wrapText="1"/>
      <protection locked="0"/>
    </xf>
    <xf numFmtId="0" fontId="6" fillId="0" borderId="2" xfId="25" applyFont="1" applyBorder="1" applyAlignment="1">
      <alignment horizontal="center" vertical="center"/>
    </xf>
    <xf numFmtId="0" fontId="36" fillId="0" borderId="2" xfId="20" applyFont="1" applyBorder="1" applyAlignment="1">
      <alignment horizontal="center" vertical="center"/>
    </xf>
    <xf numFmtId="4" fontId="6" fillId="0" borderId="9" xfId="2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4" fontId="36" fillId="0" borderId="2" xfId="30" applyNumberFormat="1" applyFont="1" applyBorder="1" applyAlignment="1">
      <alignment horizontal="center" vertical="center"/>
    </xf>
    <xf numFmtId="0" fontId="11" fillId="0" borderId="2" xfId="3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1" fillId="0" borderId="0" xfId="0" quotePrefix="1" applyFont="1"/>
    <xf numFmtId="172" fontId="37" fillId="0" borderId="7" xfId="0" quotePrefix="1" applyNumberFormat="1" applyFont="1" applyBorder="1" applyAlignment="1">
      <alignment horizontal="center" vertical="center"/>
    </xf>
    <xf numFmtId="172" fontId="37" fillId="0" borderId="7" xfId="0" applyNumberFormat="1" applyFont="1" applyBorder="1" applyAlignment="1">
      <alignment horizontal="center" vertical="center" wrapText="1"/>
    </xf>
    <xf numFmtId="172" fontId="37" fillId="0" borderId="7" xfId="0" applyNumberFormat="1" applyFont="1" applyBorder="1" applyAlignment="1">
      <alignment horizontal="center" vertical="center"/>
    </xf>
    <xf numFmtId="172" fontId="37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35" fillId="0" borderId="9" xfId="20" applyNumberFormat="1" applyFont="1" applyBorder="1" applyAlignment="1">
      <alignment horizontal="center" vertical="center" wrapText="1"/>
    </xf>
    <xf numFmtId="0" fontId="34" fillId="0" borderId="0" xfId="0" applyFont="1"/>
    <xf numFmtId="0" fontId="43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174" fontId="34" fillId="0" borderId="7" xfId="0" applyNumberFormat="1" applyFont="1" applyBorder="1" applyAlignment="1">
      <alignment horizontal="center" vertical="center" wrapText="1"/>
    </xf>
    <xf numFmtId="174" fontId="34" fillId="0" borderId="9" xfId="0" applyNumberFormat="1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wrapText="1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4" fontId="39" fillId="0" borderId="0" xfId="0" applyNumberFormat="1" applyFont="1"/>
    <xf numFmtId="171" fontId="2" fillId="0" borderId="0" xfId="0" applyNumberFormat="1" applyFont="1" applyAlignment="1">
      <alignment vertical="center"/>
    </xf>
    <xf numFmtId="172" fontId="6" fillId="0" borderId="6" xfId="0" applyNumberFormat="1" applyFont="1" applyBorder="1" applyAlignment="1">
      <alignment horizontal="left" vertical="center" wrapText="1"/>
    </xf>
    <xf numFmtId="172" fontId="6" fillId="0" borderId="6" xfId="0" applyNumberFormat="1" applyFont="1" applyBorder="1" applyAlignment="1">
      <alignment horizontal="left" vertical="center"/>
    </xf>
    <xf numFmtId="172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43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173" fontId="6" fillId="3" borderId="13" xfId="0" applyNumberFormat="1" applyFont="1" applyFill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6" fillId="0" borderId="2" xfId="25" applyFont="1" applyBorder="1" applyAlignment="1">
      <alignment horizontal="center" vertical="center"/>
    </xf>
    <xf numFmtId="4" fontId="9" fillId="0" borderId="2" xfId="30" applyNumberFormat="1" applyFont="1" applyBorder="1" applyAlignment="1">
      <alignment horizontal="center" vertical="center"/>
    </xf>
    <xf numFmtId="173" fontId="8" fillId="0" borderId="12" xfId="0" applyNumberFormat="1" applyFont="1" applyBorder="1" applyAlignment="1">
      <alignment vertical="center"/>
    </xf>
    <xf numFmtId="0" fontId="35" fillId="0" borderId="6" xfId="25" applyFont="1" applyBorder="1" applyAlignment="1">
      <alignment horizontal="center" vertical="center"/>
    </xf>
    <xf numFmtId="3" fontId="9" fillId="0" borderId="2" xfId="25" applyNumberFormat="1" applyFont="1" applyBorder="1" applyAlignment="1" applyProtection="1">
      <alignment horizontal="center"/>
      <protection locked="0"/>
    </xf>
    <xf numFmtId="3" fontId="36" fillId="0" borderId="2" xfId="25" applyNumberFormat="1" applyFont="1" applyBorder="1" applyAlignment="1" applyProtection="1">
      <alignment horizontal="center"/>
      <protection locked="0"/>
    </xf>
    <xf numFmtId="172" fontId="6" fillId="0" borderId="6" xfId="0" quotePrefix="1" applyNumberFormat="1" applyFont="1" applyBorder="1" applyAlignment="1">
      <alignment horizontal="center" vertical="center"/>
    </xf>
    <xf numFmtId="172" fontId="6" fillId="0" borderId="6" xfId="0" applyNumberFormat="1" applyFont="1" applyBorder="1" applyAlignment="1">
      <alignment horizontal="center" vertical="center"/>
    </xf>
    <xf numFmtId="0" fontId="11" fillId="0" borderId="2" xfId="25" applyFont="1" applyBorder="1" applyAlignment="1">
      <alignment horizontal="center" vertical="center"/>
    </xf>
    <xf numFmtId="0" fontId="6" fillId="0" borderId="6" xfId="25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173" fontId="8" fillId="0" borderId="2" xfId="0" applyNumberFormat="1" applyFont="1" applyBorder="1" applyAlignment="1">
      <alignment vertical="center"/>
    </xf>
    <xf numFmtId="0" fontId="8" fillId="0" borderId="2" xfId="20" applyFont="1" applyBorder="1" applyAlignment="1">
      <alignment horizontal="center" vertical="center"/>
    </xf>
    <xf numFmtId="0" fontId="8" fillId="0" borderId="2" xfId="20" applyFont="1" applyBorder="1" applyAlignment="1">
      <alignment horizontal="left" vertical="center" wrapText="1"/>
    </xf>
    <xf numFmtId="0" fontId="45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2" xfId="20" applyFont="1" applyBorder="1" applyAlignment="1">
      <alignment horizontal="center"/>
    </xf>
    <xf numFmtId="0" fontId="36" fillId="0" borderId="2" xfId="20" applyFont="1" applyBorder="1" applyAlignment="1">
      <alignment horizontal="center" vertical="center" wrapText="1"/>
    </xf>
    <xf numFmtId="0" fontId="8" fillId="0" borderId="2" xfId="25" applyFont="1" applyBorder="1" applyAlignment="1">
      <alignment horizontal="center" vertical="center"/>
    </xf>
    <xf numFmtId="0" fontId="47" fillId="0" borderId="8" xfId="25" applyFont="1" applyBorder="1" applyAlignment="1">
      <alignment horizontal="center" vertical="center"/>
    </xf>
    <xf numFmtId="0" fontId="46" fillId="0" borderId="0" xfId="25" applyFont="1"/>
    <xf numFmtId="0" fontId="8" fillId="0" borderId="2" xfId="25" applyFont="1" applyBorder="1" applyAlignment="1">
      <alignment horizontal="left" vertical="center" wrapText="1"/>
    </xf>
    <xf numFmtId="0" fontId="47" fillId="0" borderId="2" xfId="25" applyFont="1" applyBorder="1" applyAlignment="1">
      <alignment horizontal="center" vertical="center"/>
    </xf>
    <xf numFmtId="0" fontId="8" fillId="0" borderId="12" xfId="25" applyFont="1" applyBorder="1" applyAlignment="1">
      <alignment horizontal="center"/>
    </xf>
    <xf numFmtId="0" fontId="8" fillId="0" borderId="12" xfId="25" applyFont="1" applyBorder="1"/>
    <xf numFmtId="4" fontId="7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42" fillId="0" borderId="7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4" fontId="11" fillId="0" borderId="2" xfId="0" quotePrefix="1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36" fillId="0" borderId="12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vertical="center"/>
    </xf>
    <xf numFmtId="4" fontId="44" fillId="0" borderId="2" xfId="0" applyNumberFormat="1" applyFont="1" applyBorder="1" applyAlignment="1">
      <alignment vertical="center"/>
    </xf>
    <xf numFmtId="39" fontId="6" fillId="0" borderId="2" xfId="0" applyNumberFormat="1" applyFont="1" applyBorder="1" applyAlignment="1">
      <alignment vertical="center"/>
    </xf>
    <xf numFmtId="39" fontId="7" fillId="0" borderId="2" xfId="0" applyNumberFormat="1" applyFont="1" applyBorder="1" applyAlignment="1">
      <alignment vertical="center"/>
    </xf>
    <xf numFmtId="39" fontId="11" fillId="0" borderId="2" xfId="0" applyNumberFormat="1" applyFont="1" applyBorder="1" applyAlignment="1">
      <alignment vertical="center"/>
    </xf>
    <xf numFmtId="39" fontId="6" fillId="0" borderId="12" xfId="0" applyNumberFormat="1" applyFont="1" applyBorder="1" applyAlignment="1">
      <alignment vertical="center"/>
    </xf>
    <xf numFmtId="173" fontId="48" fillId="0" borderId="2" xfId="0" applyNumberFormat="1" applyFont="1" applyBorder="1" applyAlignment="1">
      <alignment vertical="center"/>
    </xf>
    <xf numFmtId="49" fontId="34" fillId="0" borderId="7" xfId="0" applyNumberFormat="1" applyFont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 wrapText="1"/>
    </xf>
    <xf numFmtId="39" fontId="8" fillId="0" borderId="2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173" fontId="29" fillId="3" borderId="13" xfId="0" applyNumberFormat="1" applyFont="1" applyFill="1" applyBorder="1" applyAlignment="1">
      <alignment vertical="center"/>
    </xf>
    <xf numFmtId="39" fontId="46" fillId="0" borderId="0" xfId="25" applyNumberFormat="1" applyFont="1"/>
    <xf numFmtId="4" fontId="30" fillId="0" borderId="2" xfId="0" applyNumberFormat="1" applyFont="1" applyBorder="1" applyAlignment="1">
      <alignment vertical="center"/>
    </xf>
    <xf numFmtId="4" fontId="48" fillId="0" borderId="11" xfId="0" applyNumberFormat="1" applyFont="1" applyBorder="1" applyAlignment="1">
      <alignment vertical="center"/>
    </xf>
    <xf numFmtId="4" fontId="50" fillId="0" borderId="13" xfId="0" applyNumberFormat="1" applyFont="1" applyBorder="1" applyAlignment="1">
      <alignment vertical="center"/>
    </xf>
    <xf numFmtId="4" fontId="48" fillId="0" borderId="2" xfId="0" applyNumberFormat="1" applyFont="1" applyBorder="1" applyAlignment="1">
      <alignment vertical="center"/>
    </xf>
    <xf numFmtId="4" fontId="30" fillId="0" borderId="12" xfId="0" applyNumberFormat="1" applyFont="1" applyBorder="1" applyAlignment="1">
      <alignment vertical="center"/>
    </xf>
    <xf numFmtId="4" fontId="49" fillId="0" borderId="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73" fontId="6" fillId="0" borderId="13" xfId="0" applyNumberFormat="1" applyFont="1" applyBorder="1" applyAlignment="1">
      <alignment vertical="center"/>
    </xf>
    <xf numFmtId="0" fontId="47" fillId="0" borderId="12" xfId="20" applyFont="1" applyBorder="1" applyAlignment="1">
      <alignment horizontal="center" vertical="center"/>
    </xf>
    <xf numFmtId="0" fontId="39" fillId="0" borderId="10" xfId="0" applyFont="1" applyBorder="1"/>
    <xf numFmtId="0" fontId="40" fillId="0" borderId="10" xfId="0" applyFont="1" applyBorder="1" applyAlignment="1">
      <alignment horizontal="right"/>
    </xf>
    <xf numFmtId="0" fontId="7" fillId="0" borderId="10" xfId="0" applyFont="1" applyBorder="1"/>
    <xf numFmtId="0" fontId="11" fillId="0" borderId="10" xfId="0" applyFont="1" applyBorder="1" applyAlignment="1">
      <alignment horizontal="right"/>
    </xf>
    <xf numFmtId="4" fontId="43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3" fontId="8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5" fillId="0" borderId="13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25" applyFont="1" applyAlignment="1">
      <alignment horizontal="center" vertical="center" wrapText="1"/>
    </xf>
    <xf numFmtId="0" fontId="33" fillId="0" borderId="0" xfId="25" applyFont="1" applyAlignment="1">
      <alignment horizontal="left"/>
    </xf>
    <xf numFmtId="0" fontId="6" fillId="0" borderId="7" xfId="25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3" fillId="0" borderId="7" xfId="0" applyFont="1" applyBorder="1" applyAlignment="1">
      <alignment horizontal="center" vertical="center" wrapText="1"/>
    </xf>
    <xf numFmtId="4" fontId="43" fillId="0" borderId="7" xfId="0" applyNumberFormat="1" applyFont="1" applyBorder="1" applyAlignment="1">
      <alignment horizontal="center" vertical="center" wrapText="1"/>
    </xf>
  </cellXfs>
  <cellStyles count="3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_HOBONG" xfId="6"/>
    <cellStyle name="??_(????)??????" xfId="7"/>
    <cellStyle name="Bình thường 2" xfId="8"/>
    <cellStyle name="CC1" xfId="9"/>
    <cellStyle name="CC2" xfId="10"/>
    <cellStyle name="Comma 2" xfId="11"/>
    <cellStyle name="Comma0" xfId="12"/>
    <cellStyle name="Currency0" xfId="13"/>
    <cellStyle name="Date" xfId="14"/>
    <cellStyle name="Fixed" xfId="15"/>
    <cellStyle name="Header1" xfId="16"/>
    <cellStyle name="Header2" xfId="17"/>
    <cellStyle name="Heading 1 2" xfId="18"/>
    <cellStyle name="Heading 2 2" xfId="19"/>
    <cellStyle name="Normal" xfId="0" builtinId="0"/>
    <cellStyle name="Normal 11 2 2 2" xfId="20"/>
    <cellStyle name="Normal 2" xfId="21"/>
    <cellStyle name="Normal 2 2" xfId="22"/>
    <cellStyle name="Normal 2 34" xfId="23"/>
    <cellStyle name="Normal 2_BIEU DM CT-DA KHSDD 2016" xfId="24"/>
    <cellStyle name="Normal 3" xfId="25"/>
    <cellStyle name="Normal 3 2" xfId="26"/>
    <cellStyle name="Normal 4" xfId="27"/>
    <cellStyle name="Normal 5" xfId="28"/>
    <cellStyle name="Normal 5 2 2" xfId="29"/>
    <cellStyle name="Normal_Cchuyen_TTCD" xfId="30"/>
    <cellStyle name="Style 1" xfId="31"/>
    <cellStyle name="Total 2" xfId="32"/>
    <cellStyle name="vntxt1" xfId="33"/>
    <cellStyle name="vntxt2" xfId="34"/>
    <cellStyle name="vnhead1" xfId="35"/>
    <cellStyle name="vnhead3" xfId="36"/>
  </cellStyles>
  <dxfs count="11">
    <dxf>
      <fill>
        <patternFill>
          <bgColor theme="5" tint="0.39994506668294322"/>
        </patternFill>
      </fill>
    </dxf>
    <dxf>
      <font>
        <color rgb="FFFF00FF"/>
      </font>
    </dxf>
    <dxf>
      <font>
        <color rgb="FFFF00FF"/>
      </font>
    </dxf>
    <dxf>
      <fill>
        <patternFill>
          <bgColor theme="5" tint="0.39994506668294322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gTuan/BinhThuan/La%20Gi/21-30/KH%20SDD%202023/Data_QH21-30_TxLa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Hoa"/>
      <sheetName val="data"/>
      <sheetName val="LinkB10"/>
      <sheetName val="NQ41"/>
    </sheetNames>
    <sheetDataSet>
      <sheetData sheetId="0"/>
      <sheetData sheetId="1">
        <row r="10">
          <cell r="G10" t="str">
            <v>SKK</v>
          </cell>
          <cell r="H10" t="str">
            <v>2031-2050</v>
          </cell>
        </row>
        <row r="12">
          <cell r="H12" t="str">
            <v>Bỏ</v>
          </cell>
        </row>
        <row r="13">
          <cell r="G13" t="str">
            <v>TMD</v>
          </cell>
          <cell r="H13" t="str">
            <v>Bỏ, giữ lại rừng SX</v>
          </cell>
        </row>
        <row r="17">
          <cell r="G17" t="str">
            <v>CQP</v>
          </cell>
          <cell r="H17">
            <v>2023</v>
          </cell>
        </row>
        <row r="18">
          <cell r="G18" t="str">
            <v>CQP</v>
          </cell>
          <cell r="H18">
            <v>2023</v>
          </cell>
        </row>
        <row r="20">
          <cell r="G20" t="str">
            <v>CAN</v>
          </cell>
          <cell r="H20">
            <v>2023</v>
          </cell>
        </row>
        <row r="21">
          <cell r="G21" t="str">
            <v>CAN</v>
          </cell>
          <cell r="H21">
            <v>2023</v>
          </cell>
        </row>
        <row r="22">
          <cell r="G22" t="str">
            <v>CAN</v>
          </cell>
          <cell r="H22">
            <v>2023</v>
          </cell>
        </row>
        <row r="23">
          <cell r="G23" t="str">
            <v>CAN</v>
          </cell>
          <cell r="H23">
            <v>2023</v>
          </cell>
        </row>
        <row r="24">
          <cell r="G24" t="str">
            <v>CAN</v>
          </cell>
          <cell r="H24">
            <v>2023</v>
          </cell>
        </row>
        <row r="25">
          <cell r="G25" t="str">
            <v>CAN</v>
          </cell>
          <cell r="H25" t="str">
            <v>2026-2030</v>
          </cell>
        </row>
        <row r="27">
          <cell r="G27" t="str">
            <v>CAN</v>
          </cell>
          <cell r="H27" t="str">
            <v>2026-2030</v>
          </cell>
        </row>
        <row r="28">
          <cell r="G28" t="str">
            <v>CAN</v>
          </cell>
          <cell r="H28" t="str">
            <v>2031-2050</v>
          </cell>
        </row>
        <row r="30">
          <cell r="G30" t="str">
            <v>SKN</v>
          </cell>
          <cell r="H30" t="str">
            <v>2021-2025</v>
          </cell>
        </row>
        <row r="31">
          <cell r="G31" t="str">
            <v>SKN</v>
          </cell>
          <cell r="H31" t="str">
            <v>2021-2025</v>
          </cell>
        </row>
        <row r="33">
          <cell r="G33" t="str">
            <v>TMD</v>
          </cell>
          <cell r="H33">
            <v>2023</v>
          </cell>
        </row>
        <row r="34">
          <cell r="G34" t="str">
            <v>TMD</v>
          </cell>
          <cell r="H34">
            <v>2023</v>
          </cell>
        </row>
        <row r="35">
          <cell r="G35" t="str">
            <v>TMD</v>
          </cell>
          <cell r="H35">
            <v>2023</v>
          </cell>
        </row>
        <row r="36">
          <cell r="G36" t="str">
            <v>TMD</v>
          </cell>
          <cell r="H36">
            <v>2023</v>
          </cell>
        </row>
        <row r="37">
          <cell r="G37" t="str">
            <v>TMD</v>
          </cell>
          <cell r="H37">
            <v>2023</v>
          </cell>
        </row>
        <row r="38">
          <cell r="G38" t="str">
            <v>TMD</v>
          </cell>
          <cell r="H38">
            <v>2023</v>
          </cell>
        </row>
        <row r="40">
          <cell r="G40" t="str">
            <v>TMD</v>
          </cell>
          <cell r="H40" t="str">
            <v>2021-2025</v>
          </cell>
        </row>
        <row r="41">
          <cell r="G41" t="str">
            <v>TMD</v>
          </cell>
          <cell r="H41" t="str">
            <v>2031-2050</v>
          </cell>
        </row>
        <row r="42">
          <cell r="G42" t="str">
            <v>TMD</v>
          </cell>
          <cell r="H42" t="str">
            <v>2021-2025</v>
          </cell>
        </row>
        <row r="43">
          <cell r="G43" t="str">
            <v>TMD</v>
          </cell>
          <cell r="H43">
            <v>2023</v>
          </cell>
        </row>
        <row r="44">
          <cell r="G44" t="str">
            <v>TMD</v>
          </cell>
          <cell r="H44">
            <v>2023</v>
          </cell>
        </row>
        <row r="45">
          <cell r="G45" t="str">
            <v>TMD</v>
          </cell>
          <cell r="H45">
            <v>2023</v>
          </cell>
        </row>
        <row r="46">
          <cell r="G46" t="str">
            <v>TMD</v>
          </cell>
          <cell r="H46">
            <v>2023</v>
          </cell>
        </row>
        <row r="47">
          <cell r="G47" t="str">
            <v>TMD</v>
          </cell>
          <cell r="H47">
            <v>2023</v>
          </cell>
        </row>
        <row r="48">
          <cell r="G48" t="str">
            <v>TMD</v>
          </cell>
          <cell r="H48">
            <v>2023</v>
          </cell>
        </row>
        <row r="49">
          <cell r="G49" t="str">
            <v>TMD</v>
          </cell>
          <cell r="H49" t="str">
            <v>2021-2025</v>
          </cell>
        </row>
        <row r="50">
          <cell r="G50" t="str">
            <v>TMD</v>
          </cell>
          <cell r="H50" t="str">
            <v>2031-2050</v>
          </cell>
        </row>
        <row r="51">
          <cell r="G51" t="str">
            <v>TMD</v>
          </cell>
          <cell r="H51">
            <v>2023</v>
          </cell>
        </row>
        <row r="52">
          <cell r="G52" t="str">
            <v>TMD</v>
          </cell>
          <cell r="H52" t="str">
            <v>2021-2025</v>
          </cell>
        </row>
        <row r="53">
          <cell r="G53" t="str">
            <v>TMD</v>
          </cell>
          <cell r="H53">
            <v>2023</v>
          </cell>
        </row>
        <row r="54">
          <cell r="G54" t="str">
            <v>TMD</v>
          </cell>
          <cell r="H54">
            <v>2023</v>
          </cell>
        </row>
        <row r="55">
          <cell r="G55" t="str">
            <v>TMD</v>
          </cell>
          <cell r="H55" t="str">
            <v>2021-2025</v>
          </cell>
        </row>
        <row r="56">
          <cell r="G56" t="str">
            <v>TMD</v>
          </cell>
          <cell r="H56" t="str">
            <v>2021-2025</v>
          </cell>
        </row>
        <row r="57">
          <cell r="G57" t="str">
            <v>TMD</v>
          </cell>
          <cell r="H57" t="str">
            <v>2026-2030</v>
          </cell>
        </row>
        <row r="58">
          <cell r="G58" t="str">
            <v>TMD</v>
          </cell>
          <cell r="H58">
            <v>2023</v>
          </cell>
        </row>
        <row r="59">
          <cell r="G59" t="str">
            <v>TMD</v>
          </cell>
          <cell r="H59">
            <v>2023</v>
          </cell>
        </row>
        <row r="60">
          <cell r="G60" t="str">
            <v>TMD</v>
          </cell>
          <cell r="H60" t="str">
            <v>2021-2025</v>
          </cell>
        </row>
        <row r="61">
          <cell r="G61" t="str">
            <v>TMD</v>
          </cell>
          <cell r="H61">
            <v>2023</v>
          </cell>
        </row>
        <row r="62">
          <cell r="G62" t="str">
            <v>TMD</v>
          </cell>
          <cell r="H62">
            <v>2023</v>
          </cell>
        </row>
        <row r="63">
          <cell r="G63" t="str">
            <v>TMD</v>
          </cell>
          <cell r="H63">
            <v>2023</v>
          </cell>
        </row>
        <row r="64">
          <cell r="G64" t="str">
            <v>TMD</v>
          </cell>
          <cell r="H64">
            <v>2023</v>
          </cell>
        </row>
        <row r="65">
          <cell r="G65" t="str">
            <v>TMD</v>
          </cell>
          <cell r="H65">
            <v>2023</v>
          </cell>
        </row>
        <row r="66">
          <cell r="G66" t="str">
            <v>TMD</v>
          </cell>
          <cell r="H66">
            <v>2023</v>
          </cell>
        </row>
        <row r="67">
          <cell r="G67" t="str">
            <v>TMD</v>
          </cell>
          <cell r="H67" t="str">
            <v>2021-2025</v>
          </cell>
        </row>
        <row r="68">
          <cell r="G68" t="str">
            <v>TMD</v>
          </cell>
          <cell r="H68" t="str">
            <v>2021-2025</v>
          </cell>
        </row>
        <row r="70">
          <cell r="G70" t="str">
            <v>TMD</v>
          </cell>
          <cell r="H70" t="str">
            <v>2021-2025</v>
          </cell>
        </row>
        <row r="71">
          <cell r="G71" t="str">
            <v>TMD</v>
          </cell>
          <cell r="H71" t="str">
            <v>2031-2050</v>
          </cell>
        </row>
        <row r="72">
          <cell r="G72" t="str">
            <v>TMD</v>
          </cell>
          <cell r="H72" t="str">
            <v>2026-2030</v>
          </cell>
        </row>
        <row r="73">
          <cell r="G73" t="str">
            <v>TMD</v>
          </cell>
          <cell r="H73">
            <v>2023</v>
          </cell>
        </row>
        <row r="74">
          <cell r="G74" t="str">
            <v>TMD</v>
          </cell>
          <cell r="H74">
            <v>2023</v>
          </cell>
        </row>
        <row r="75">
          <cell r="G75" t="str">
            <v>TMD</v>
          </cell>
        </row>
        <row r="76">
          <cell r="G76" t="str">
            <v>TMD</v>
          </cell>
          <cell r="H76" t="str">
            <v>2021-2025</v>
          </cell>
        </row>
        <row r="77">
          <cell r="G77" t="str">
            <v>TMD</v>
          </cell>
          <cell r="H77" t="str">
            <v>2021-2025</v>
          </cell>
        </row>
        <row r="79">
          <cell r="G79" t="str">
            <v>TMD</v>
          </cell>
          <cell r="H79" t="str">
            <v>2026-2030</v>
          </cell>
        </row>
        <row r="80">
          <cell r="G80" t="str">
            <v>TMD</v>
          </cell>
          <cell r="H80" t="str">
            <v>2031-2050</v>
          </cell>
        </row>
        <row r="82">
          <cell r="G82" t="str">
            <v>TMD</v>
          </cell>
          <cell r="H82" t="str">
            <v>2026-2030</v>
          </cell>
        </row>
        <row r="83">
          <cell r="G83" t="str">
            <v>TMD</v>
          </cell>
          <cell r="H83" t="str">
            <v>2031-2050</v>
          </cell>
        </row>
        <row r="84">
          <cell r="G84" t="str">
            <v>TMD</v>
          </cell>
          <cell r="H84" t="str">
            <v>2026-2030</v>
          </cell>
        </row>
        <row r="85">
          <cell r="G85" t="str">
            <v>TMD</v>
          </cell>
          <cell r="H85" t="str">
            <v>2026-2030</v>
          </cell>
        </row>
        <row r="86">
          <cell r="G86" t="str">
            <v>TMD</v>
          </cell>
          <cell r="H86" t="str">
            <v>2026-2030</v>
          </cell>
        </row>
        <row r="87">
          <cell r="G87" t="str">
            <v>TMD</v>
          </cell>
          <cell r="H87">
            <v>2023</v>
          </cell>
        </row>
        <row r="88">
          <cell r="G88" t="str">
            <v>TMD</v>
          </cell>
          <cell r="H88">
            <v>2023</v>
          </cell>
        </row>
        <row r="89">
          <cell r="G89" t="str">
            <v>TMD</v>
          </cell>
          <cell r="H89">
            <v>2023</v>
          </cell>
        </row>
        <row r="91">
          <cell r="G91" t="str">
            <v>SKC</v>
          </cell>
          <cell r="H91">
            <v>2023</v>
          </cell>
        </row>
        <row r="92">
          <cell r="G92" t="str">
            <v>SKC</v>
          </cell>
          <cell r="H92">
            <v>2023</v>
          </cell>
        </row>
        <row r="93">
          <cell r="G93" t="str">
            <v>SKC</v>
          </cell>
          <cell r="H93" t="str">
            <v>2021-2025</v>
          </cell>
        </row>
        <row r="94">
          <cell r="G94" t="str">
            <v>SKC</v>
          </cell>
          <cell r="H94" t="str">
            <v>2021-2025</v>
          </cell>
        </row>
        <row r="95">
          <cell r="G95" t="str">
            <v>SKC</v>
          </cell>
          <cell r="H95" t="str">
            <v>2021-2025</v>
          </cell>
        </row>
        <row r="97">
          <cell r="G97" t="str">
            <v>SKC</v>
          </cell>
          <cell r="H97" t="str">
            <v>2026-2030</v>
          </cell>
        </row>
        <row r="98">
          <cell r="G98" t="str">
            <v>SKC</v>
          </cell>
          <cell r="H98" t="str">
            <v>2031-2050</v>
          </cell>
        </row>
        <row r="99">
          <cell r="G99" t="str">
            <v>SKC</v>
          </cell>
          <cell r="H99" t="str">
            <v>2026-2030</v>
          </cell>
        </row>
        <row r="101">
          <cell r="G101" t="str">
            <v>SKC</v>
          </cell>
          <cell r="H101">
            <v>2023</v>
          </cell>
        </row>
        <row r="103">
          <cell r="G103" t="str">
            <v>SKS</v>
          </cell>
          <cell r="H103">
            <v>2023</v>
          </cell>
        </row>
        <row r="105">
          <cell r="G105" t="str">
            <v>SKX</v>
          </cell>
          <cell r="H105">
            <v>2023</v>
          </cell>
        </row>
        <row r="106">
          <cell r="G106" t="str">
            <v>SKX</v>
          </cell>
          <cell r="H106">
            <v>2023</v>
          </cell>
        </row>
        <row r="107">
          <cell r="G107" t="str">
            <v>SKX</v>
          </cell>
          <cell r="H107">
            <v>2023</v>
          </cell>
        </row>
        <row r="108">
          <cell r="G108" t="str">
            <v>SKX</v>
          </cell>
          <cell r="H108">
            <v>2023</v>
          </cell>
        </row>
        <row r="109">
          <cell r="G109" t="str">
            <v>SKX</v>
          </cell>
          <cell r="H109">
            <v>2023</v>
          </cell>
        </row>
        <row r="110">
          <cell r="G110" t="str">
            <v>SKX</v>
          </cell>
          <cell r="H110">
            <v>2023</v>
          </cell>
        </row>
        <row r="111">
          <cell r="G111" t="str">
            <v>SKX</v>
          </cell>
          <cell r="H111">
            <v>2023</v>
          </cell>
        </row>
        <row r="112">
          <cell r="G112" t="str">
            <v>SKX</v>
          </cell>
          <cell r="H112">
            <v>2023</v>
          </cell>
        </row>
        <row r="113">
          <cell r="G113" t="str">
            <v>SKX</v>
          </cell>
          <cell r="H113" t="str">
            <v>2021-2025</v>
          </cell>
        </row>
        <row r="114">
          <cell r="G114" t="str">
            <v>SKX</v>
          </cell>
          <cell r="H114" t="str">
            <v>2021-2025</v>
          </cell>
        </row>
        <row r="115">
          <cell r="G115" t="str">
            <v>SKX</v>
          </cell>
          <cell r="H115">
            <v>2023</v>
          </cell>
        </row>
        <row r="116">
          <cell r="G116" t="str">
            <v>SKX</v>
          </cell>
          <cell r="H116" t="str">
            <v>2021-2025</v>
          </cell>
        </row>
        <row r="117">
          <cell r="G117" t="str">
            <v>SKX</v>
          </cell>
          <cell r="H117">
            <v>2023</v>
          </cell>
        </row>
        <row r="118">
          <cell r="G118" t="str">
            <v>SKX</v>
          </cell>
          <cell r="H118">
            <v>2023</v>
          </cell>
        </row>
        <row r="119">
          <cell r="G119" t="str">
            <v>SKX</v>
          </cell>
          <cell r="H119">
            <v>2023</v>
          </cell>
        </row>
        <row r="120">
          <cell r="G120" t="str">
            <v>SKX</v>
          </cell>
          <cell r="H120" t="str">
            <v>2021-2025</v>
          </cell>
        </row>
        <row r="121">
          <cell r="G121" t="str">
            <v>SKX</v>
          </cell>
          <cell r="H121">
            <v>2023</v>
          </cell>
        </row>
        <row r="124">
          <cell r="G124" t="str">
            <v>DGT</v>
          </cell>
          <cell r="H124">
            <v>2023</v>
          </cell>
        </row>
        <row r="125">
          <cell r="H125" t="str">
            <v>2021-2025</v>
          </cell>
        </row>
        <row r="126">
          <cell r="G126" t="str">
            <v>DGT</v>
          </cell>
          <cell r="H126" t="str">
            <v>2021-2025</v>
          </cell>
        </row>
        <row r="127">
          <cell r="G127" t="str">
            <v>DGT</v>
          </cell>
          <cell r="H127" t="str">
            <v>2021-2025</v>
          </cell>
        </row>
        <row r="128">
          <cell r="G128" t="str">
            <v>DGT</v>
          </cell>
          <cell r="H128" t="str">
            <v>2021-2025</v>
          </cell>
        </row>
        <row r="129">
          <cell r="G129" t="str">
            <v>DGT</v>
          </cell>
          <cell r="H129" t="str">
            <v>2021-2025</v>
          </cell>
        </row>
        <row r="130">
          <cell r="G130" t="str">
            <v>DGT</v>
          </cell>
          <cell r="H130" t="str">
            <v>2021-2025</v>
          </cell>
        </row>
        <row r="131">
          <cell r="G131" t="str">
            <v>DGT</v>
          </cell>
          <cell r="H131" t="str">
            <v>2021-2025</v>
          </cell>
        </row>
        <row r="132">
          <cell r="G132" t="str">
            <v>DGT</v>
          </cell>
          <cell r="H132" t="str">
            <v>2021-2025</v>
          </cell>
        </row>
        <row r="133">
          <cell r="G133" t="str">
            <v>DGT</v>
          </cell>
          <cell r="H133" t="str">
            <v>2021-2025</v>
          </cell>
        </row>
        <row r="134">
          <cell r="G134" t="str">
            <v>DGT</v>
          </cell>
          <cell r="H134" t="str">
            <v>2021-2025</v>
          </cell>
        </row>
        <row r="135">
          <cell r="G135" t="str">
            <v>DGT</v>
          </cell>
          <cell r="H135">
            <v>2023</v>
          </cell>
        </row>
        <row r="136">
          <cell r="G136" t="str">
            <v>DGT</v>
          </cell>
          <cell r="H136">
            <v>2023</v>
          </cell>
        </row>
        <row r="143">
          <cell r="G143" t="str">
            <v>DGT</v>
          </cell>
          <cell r="H143">
            <v>2023</v>
          </cell>
        </row>
        <row r="144">
          <cell r="G144" t="str">
            <v>DGT</v>
          </cell>
          <cell r="H144" t="str">
            <v>2021-2025</v>
          </cell>
        </row>
        <row r="145">
          <cell r="G145" t="str">
            <v>DGT</v>
          </cell>
          <cell r="H145" t="str">
            <v>2021-2025</v>
          </cell>
        </row>
        <row r="146">
          <cell r="G146" t="str">
            <v>DGT</v>
          </cell>
          <cell r="H146" t="str">
            <v>2021-2025</v>
          </cell>
        </row>
        <row r="147">
          <cell r="G147" t="str">
            <v>DGT</v>
          </cell>
          <cell r="H147" t="str">
            <v>2021-2025</v>
          </cell>
        </row>
        <row r="148">
          <cell r="G148" t="str">
            <v>DGT</v>
          </cell>
          <cell r="H148" t="str">
            <v>2021-2025</v>
          </cell>
        </row>
        <row r="149">
          <cell r="G149" t="str">
            <v>DGT</v>
          </cell>
          <cell r="H149">
            <v>2023</v>
          </cell>
        </row>
        <row r="150">
          <cell r="G150" t="str">
            <v>DGT</v>
          </cell>
          <cell r="H150" t="str">
            <v>2021-2025</v>
          </cell>
        </row>
        <row r="151">
          <cell r="G151" t="str">
            <v>DGT</v>
          </cell>
          <cell r="H151" t="str">
            <v>2021-2025</v>
          </cell>
        </row>
        <row r="152">
          <cell r="G152" t="str">
            <v>DGT</v>
          </cell>
          <cell r="H152" t="str">
            <v>2021-2025</v>
          </cell>
        </row>
        <row r="153">
          <cell r="G153" t="str">
            <v>DGT</v>
          </cell>
          <cell r="H153" t="str">
            <v>2021-2025</v>
          </cell>
        </row>
        <row r="154">
          <cell r="G154" t="str">
            <v>DGT</v>
          </cell>
          <cell r="H154">
            <v>2023</v>
          </cell>
        </row>
        <row r="155">
          <cell r="G155" t="str">
            <v>DGT</v>
          </cell>
          <cell r="H155" t="str">
            <v>2021-2025</v>
          </cell>
        </row>
        <row r="156">
          <cell r="G156" t="str">
            <v>DGT</v>
          </cell>
          <cell r="H156" t="str">
            <v>2021-2025</v>
          </cell>
        </row>
        <row r="157">
          <cell r="G157" t="str">
            <v>DGT</v>
          </cell>
          <cell r="H157" t="str">
            <v>2021-2025</v>
          </cell>
        </row>
        <row r="158">
          <cell r="G158" t="str">
            <v>DGT</v>
          </cell>
          <cell r="H158">
            <v>2023</v>
          </cell>
        </row>
        <row r="159">
          <cell r="G159" t="str">
            <v>DGT</v>
          </cell>
          <cell r="H159" t="str">
            <v>2021-2025</v>
          </cell>
        </row>
        <row r="160">
          <cell r="G160" t="str">
            <v>DGT</v>
          </cell>
          <cell r="H160" t="str">
            <v>2021-2025</v>
          </cell>
        </row>
        <row r="161">
          <cell r="G161" t="str">
            <v>DGT</v>
          </cell>
          <cell r="H161" t="str">
            <v>2021-2025</v>
          </cell>
        </row>
        <row r="162">
          <cell r="G162" t="str">
            <v>DGT</v>
          </cell>
          <cell r="H162" t="str">
            <v>2021-2025</v>
          </cell>
        </row>
        <row r="163">
          <cell r="G163" t="str">
            <v>DGT</v>
          </cell>
          <cell r="H163">
            <v>2023</v>
          </cell>
        </row>
        <row r="164">
          <cell r="G164" t="str">
            <v>DGT</v>
          </cell>
          <cell r="H164" t="str">
            <v>2021-2025</v>
          </cell>
        </row>
        <row r="165">
          <cell r="G165" t="str">
            <v>DGT</v>
          </cell>
          <cell r="H165" t="str">
            <v>2021-2025</v>
          </cell>
        </row>
        <row r="166">
          <cell r="G166" t="str">
            <v>DGT</v>
          </cell>
          <cell r="H166" t="str">
            <v>2021-2025</v>
          </cell>
        </row>
        <row r="167">
          <cell r="G167" t="str">
            <v>DGT</v>
          </cell>
          <cell r="H167">
            <v>2023</v>
          </cell>
        </row>
        <row r="168">
          <cell r="G168" t="str">
            <v>DGT</v>
          </cell>
          <cell r="H168" t="str">
            <v>2021-2025</v>
          </cell>
        </row>
        <row r="170">
          <cell r="G170" t="str">
            <v>DGT</v>
          </cell>
          <cell r="H170" t="str">
            <v>2021-2030</v>
          </cell>
        </row>
        <row r="171">
          <cell r="G171" t="str">
            <v>DGT</v>
          </cell>
          <cell r="H171" t="str">
            <v>2031-2050</v>
          </cell>
        </row>
        <row r="172">
          <cell r="G172" t="str">
            <v>DGT</v>
          </cell>
          <cell r="H172">
            <v>2023</v>
          </cell>
        </row>
        <row r="173">
          <cell r="G173" t="str">
            <v>DGT</v>
          </cell>
          <cell r="H173">
            <v>2023</v>
          </cell>
        </row>
        <row r="174">
          <cell r="G174" t="str">
            <v>DGT</v>
          </cell>
          <cell r="H174" t="str">
            <v>2021-2025</v>
          </cell>
        </row>
        <row r="175">
          <cell r="G175" t="str">
            <v>DGT</v>
          </cell>
          <cell r="H175" t="str">
            <v>2021-2025</v>
          </cell>
        </row>
        <row r="176">
          <cell r="G176" t="str">
            <v>DGT</v>
          </cell>
          <cell r="H176">
            <v>2023</v>
          </cell>
        </row>
        <row r="177">
          <cell r="G177" t="str">
            <v>DGT</v>
          </cell>
          <cell r="H177">
            <v>2023</v>
          </cell>
        </row>
        <row r="178">
          <cell r="G178" t="str">
            <v>DGT</v>
          </cell>
          <cell r="H178" t="str">
            <v>2021-2025</v>
          </cell>
        </row>
        <row r="179">
          <cell r="G179" t="str">
            <v>DGT</v>
          </cell>
          <cell r="H179">
            <v>2023</v>
          </cell>
        </row>
        <row r="180">
          <cell r="G180" t="str">
            <v>DGT</v>
          </cell>
          <cell r="H180" t="str">
            <v>2021-2025</v>
          </cell>
        </row>
        <row r="181">
          <cell r="G181" t="str">
            <v>DGT</v>
          </cell>
          <cell r="H181">
            <v>2023</v>
          </cell>
        </row>
        <row r="183">
          <cell r="G183" t="str">
            <v>DGT</v>
          </cell>
          <cell r="H183" t="str">
            <v>2026-2030</v>
          </cell>
        </row>
        <row r="184">
          <cell r="G184" t="str">
            <v>DGT</v>
          </cell>
          <cell r="H184" t="str">
            <v>2031-2050</v>
          </cell>
        </row>
        <row r="185">
          <cell r="G185" t="str">
            <v>DGT</v>
          </cell>
          <cell r="H185" t="str">
            <v>2026-2030</v>
          </cell>
        </row>
        <row r="186">
          <cell r="G186" t="str">
            <v>DGT</v>
          </cell>
          <cell r="H186" t="str">
            <v>2026-2030</v>
          </cell>
        </row>
        <row r="187">
          <cell r="G187" t="str">
            <v>DGT</v>
          </cell>
          <cell r="H187" t="str">
            <v>2026-2030</v>
          </cell>
        </row>
        <row r="188">
          <cell r="G188" t="str">
            <v>DGT</v>
          </cell>
          <cell r="H188" t="str">
            <v>2026-2030</v>
          </cell>
        </row>
        <row r="189">
          <cell r="G189" t="str">
            <v>DGT</v>
          </cell>
          <cell r="H189" t="str">
            <v>2026-2030</v>
          </cell>
        </row>
        <row r="190">
          <cell r="G190" t="str">
            <v>DGT</v>
          </cell>
          <cell r="H190" t="str">
            <v>2026-2030</v>
          </cell>
        </row>
        <row r="192">
          <cell r="G192" t="str">
            <v>DGT</v>
          </cell>
          <cell r="H192" t="str">
            <v>2026-2030</v>
          </cell>
        </row>
        <row r="193">
          <cell r="G193" t="str">
            <v>DGT</v>
          </cell>
          <cell r="H193" t="str">
            <v>2031-2050</v>
          </cell>
        </row>
        <row r="195">
          <cell r="G195" t="str">
            <v>DGT</v>
          </cell>
          <cell r="H195" t="str">
            <v>2026-2030</v>
          </cell>
        </row>
        <row r="196">
          <cell r="G196" t="str">
            <v>DGT</v>
          </cell>
          <cell r="H196" t="str">
            <v>2031-2050</v>
          </cell>
        </row>
        <row r="198">
          <cell r="G198" t="str">
            <v>DGT</v>
          </cell>
          <cell r="H198" t="str">
            <v>2026-2030</v>
          </cell>
        </row>
        <row r="199">
          <cell r="G199" t="str">
            <v>DGT</v>
          </cell>
          <cell r="H199" t="str">
            <v>2031-2050</v>
          </cell>
        </row>
        <row r="200">
          <cell r="G200" t="str">
            <v>DGT</v>
          </cell>
          <cell r="H200" t="str">
            <v>2026-2030</v>
          </cell>
        </row>
        <row r="201">
          <cell r="G201" t="str">
            <v>DGT</v>
          </cell>
          <cell r="H201" t="str">
            <v>2026-2030</v>
          </cell>
        </row>
        <row r="202">
          <cell r="G202" t="str">
            <v>DGT</v>
          </cell>
          <cell r="H202" t="str">
            <v>2026-2030</v>
          </cell>
        </row>
        <row r="203">
          <cell r="G203" t="str">
            <v>DGT</v>
          </cell>
          <cell r="H203" t="str">
            <v>2026-2030</v>
          </cell>
        </row>
        <row r="204">
          <cell r="G204" t="str">
            <v>DGT</v>
          </cell>
          <cell r="H204" t="str">
            <v>2026-2030</v>
          </cell>
        </row>
        <row r="206">
          <cell r="G206" t="str">
            <v>DGT</v>
          </cell>
          <cell r="H206">
            <v>2023</v>
          </cell>
        </row>
        <row r="207">
          <cell r="G207" t="str">
            <v>DGT</v>
          </cell>
          <cell r="H207">
            <v>2023</v>
          </cell>
        </row>
        <row r="208">
          <cell r="G208" t="str">
            <v>DGT</v>
          </cell>
          <cell r="H208">
            <v>2023</v>
          </cell>
        </row>
        <row r="209">
          <cell r="G209" t="str">
            <v>DGT</v>
          </cell>
          <cell r="H209">
            <v>2023</v>
          </cell>
        </row>
        <row r="210">
          <cell r="G210" t="str">
            <v>DGT</v>
          </cell>
          <cell r="H210">
            <v>2023</v>
          </cell>
        </row>
        <row r="211">
          <cell r="G211" t="str">
            <v>DGT</v>
          </cell>
          <cell r="H211">
            <v>2023</v>
          </cell>
        </row>
        <row r="212">
          <cell r="G212" t="str">
            <v>DGT</v>
          </cell>
          <cell r="H212">
            <v>2023</v>
          </cell>
        </row>
        <row r="213">
          <cell r="G213" t="str">
            <v>DGT</v>
          </cell>
          <cell r="H213">
            <v>2023</v>
          </cell>
        </row>
        <row r="214">
          <cell r="G214" t="str">
            <v>DGT</v>
          </cell>
          <cell r="H214">
            <v>2023</v>
          </cell>
        </row>
        <row r="216">
          <cell r="G216" t="str">
            <v>DTL</v>
          </cell>
          <cell r="H216">
            <v>2023</v>
          </cell>
        </row>
        <row r="217">
          <cell r="G217" t="str">
            <v>DTL</v>
          </cell>
          <cell r="H217" t="str">
            <v>2021-2025</v>
          </cell>
        </row>
        <row r="218">
          <cell r="G218" t="str">
            <v>DTL</v>
          </cell>
          <cell r="H218" t="str">
            <v>2021-2025</v>
          </cell>
        </row>
        <row r="219">
          <cell r="G219" t="str">
            <v>DTL</v>
          </cell>
          <cell r="H219" t="str">
            <v>2021-2025</v>
          </cell>
        </row>
        <row r="220">
          <cell r="G220" t="str">
            <v>DTL</v>
          </cell>
          <cell r="H220" t="str">
            <v>2021-2025</v>
          </cell>
        </row>
        <row r="221">
          <cell r="G221" t="str">
            <v>DTL</v>
          </cell>
          <cell r="H221">
            <v>2023</v>
          </cell>
        </row>
        <row r="222">
          <cell r="G222" t="str">
            <v>DTL</v>
          </cell>
          <cell r="H222" t="str">
            <v>2021-2025</v>
          </cell>
        </row>
        <row r="223">
          <cell r="G223" t="str">
            <v>DTL</v>
          </cell>
          <cell r="H223" t="str">
            <v>2021-2025</v>
          </cell>
        </row>
        <row r="224">
          <cell r="G224" t="str">
            <v>DTL</v>
          </cell>
          <cell r="H224" t="str">
            <v>2021-2025</v>
          </cell>
        </row>
        <row r="225">
          <cell r="G225" t="str">
            <v>DTL</v>
          </cell>
          <cell r="H225" t="str">
            <v>2021-2025</v>
          </cell>
        </row>
        <row r="226">
          <cell r="G226" t="str">
            <v>DTL</v>
          </cell>
          <cell r="H226" t="str">
            <v>2021-2025</v>
          </cell>
        </row>
        <row r="227">
          <cell r="G227" t="str">
            <v>DTL</v>
          </cell>
          <cell r="H227" t="str">
            <v>2021-2025</v>
          </cell>
        </row>
        <row r="228">
          <cell r="G228" t="str">
            <v>DTL</v>
          </cell>
          <cell r="H228" t="str">
            <v>2021-2025</v>
          </cell>
        </row>
        <row r="229">
          <cell r="G229" t="str">
            <v>DTL</v>
          </cell>
          <cell r="H229" t="str">
            <v>2021-2025</v>
          </cell>
        </row>
        <row r="230">
          <cell r="G230" t="str">
            <v>DTL</v>
          </cell>
          <cell r="H230" t="str">
            <v>2021-2025</v>
          </cell>
        </row>
        <row r="231">
          <cell r="G231" t="str">
            <v>DTL</v>
          </cell>
          <cell r="H231">
            <v>2023</v>
          </cell>
        </row>
        <row r="232">
          <cell r="G232" t="str">
            <v>DTL</v>
          </cell>
          <cell r="H232" t="str">
            <v>2026-2030</v>
          </cell>
        </row>
        <row r="233">
          <cell r="G233" t="str">
            <v>DTL</v>
          </cell>
          <cell r="H233" t="str">
            <v>2026-2030</v>
          </cell>
        </row>
        <row r="235">
          <cell r="G235" t="str">
            <v>DTL</v>
          </cell>
          <cell r="H235">
            <v>2023</v>
          </cell>
        </row>
        <row r="236">
          <cell r="G236" t="str">
            <v>DTL</v>
          </cell>
          <cell r="H236">
            <v>2023</v>
          </cell>
        </row>
        <row r="237">
          <cell r="G237" t="str">
            <v>DTL</v>
          </cell>
          <cell r="H237">
            <v>2023</v>
          </cell>
        </row>
        <row r="239">
          <cell r="G239" t="str">
            <v>DVH</v>
          </cell>
          <cell r="H239" t="str">
            <v>2021-2025</v>
          </cell>
        </row>
        <row r="240">
          <cell r="G240" t="str">
            <v>DVH</v>
          </cell>
          <cell r="H240" t="str">
            <v>2021-2025</v>
          </cell>
        </row>
        <row r="241">
          <cell r="G241" t="str">
            <v>DVH</v>
          </cell>
          <cell r="H241">
            <v>2023</v>
          </cell>
        </row>
        <row r="242">
          <cell r="G242" t="str">
            <v>DVH</v>
          </cell>
          <cell r="H242">
            <v>2023</v>
          </cell>
        </row>
        <row r="243">
          <cell r="G243" t="str">
            <v>DVH</v>
          </cell>
          <cell r="H243" t="str">
            <v>2021-2025</v>
          </cell>
        </row>
        <row r="244">
          <cell r="G244" t="str">
            <v>DVH</v>
          </cell>
          <cell r="H244">
            <v>2023</v>
          </cell>
        </row>
        <row r="245">
          <cell r="G245" t="str">
            <v>DVH</v>
          </cell>
          <cell r="H245" t="str">
            <v>2026-2030</v>
          </cell>
        </row>
        <row r="247">
          <cell r="G247" t="str">
            <v>DYT</v>
          </cell>
          <cell r="H247" t="str">
            <v>2026-2030</v>
          </cell>
        </row>
        <row r="248">
          <cell r="G248" t="str">
            <v>DYT</v>
          </cell>
          <cell r="H248" t="str">
            <v>2026-2030</v>
          </cell>
        </row>
        <row r="249">
          <cell r="G249" t="str">
            <v>DYT</v>
          </cell>
          <cell r="H249" t="str">
            <v>2026-2030</v>
          </cell>
        </row>
        <row r="250">
          <cell r="G250" t="str">
            <v>DYT</v>
          </cell>
          <cell r="H250" t="str">
            <v>2026-2030</v>
          </cell>
        </row>
        <row r="251">
          <cell r="G251" t="str">
            <v>DYT</v>
          </cell>
          <cell r="H251" t="str">
            <v>2026-2030</v>
          </cell>
        </row>
        <row r="253">
          <cell r="G253" t="str">
            <v>DGD</v>
          </cell>
          <cell r="H253">
            <v>2023</v>
          </cell>
        </row>
        <row r="254">
          <cell r="G254" t="str">
            <v>DGD</v>
          </cell>
          <cell r="H254">
            <v>2023</v>
          </cell>
        </row>
        <row r="255">
          <cell r="G255" t="str">
            <v>DGD</v>
          </cell>
          <cell r="H255">
            <v>2023</v>
          </cell>
        </row>
        <row r="256">
          <cell r="G256" t="str">
            <v>DGD</v>
          </cell>
          <cell r="H256" t="str">
            <v>2021-2025</v>
          </cell>
        </row>
        <row r="257">
          <cell r="G257" t="str">
            <v>DGD</v>
          </cell>
          <cell r="H257" t="str">
            <v>2021-2025</v>
          </cell>
        </row>
        <row r="258">
          <cell r="G258" t="str">
            <v>DGD</v>
          </cell>
          <cell r="H258">
            <v>2023</v>
          </cell>
        </row>
        <row r="259">
          <cell r="G259" t="str">
            <v>DGD</v>
          </cell>
          <cell r="H259">
            <v>2023</v>
          </cell>
        </row>
        <row r="260">
          <cell r="G260" t="str">
            <v>DGD</v>
          </cell>
          <cell r="H260" t="str">
            <v>2021-2025</v>
          </cell>
        </row>
        <row r="261">
          <cell r="G261" t="str">
            <v>DGD</v>
          </cell>
          <cell r="H261">
            <v>2023</v>
          </cell>
        </row>
        <row r="262">
          <cell r="G262" t="str">
            <v>DGD</v>
          </cell>
          <cell r="H262" t="str">
            <v>2021-2025</v>
          </cell>
        </row>
        <row r="263">
          <cell r="G263" t="str">
            <v>DGD</v>
          </cell>
          <cell r="H263" t="str">
            <v>2026-2030</v>
          </cell>
        </row>
        <row r="264">
          <cell r="G264" t="str">
            <v>DGD</v>
          </cell>
          <cell r="H264" t="str">
            <v>2021-2025</v>
          </cell>
        </row>
        <row r="265">
          <cell r="G265" t="str">
            <v>DGD</v>
          </cell>
          <cell r="H265" t="str">
            <v>2021-2025</v>
          </cell>
        </row>
        <row r="266">
          <cell r="G266" t="str">
            <v>DGD</v>
          </cell>
          <cell r="H266" t="str">
            <v>2021-2025</v>
          </cell>
        </row>
        <row r="267">
          <cell r="G267" t="str">
            <v>DGD</v>
          </cell>
          <cell r="H267" t="str">
            <v>2026-2030</v>
          </cell>
        </row>
        <row r="268">
          <cell r="G268" t="str">
            <v>DGD</v>
          </cell>
          <cell r="H268" t="str">
            <v>2026-2030</v>
          </cell>
        </row>
        <row r="269">
          <cell r="G269" t="str">
            <v>DGD</v>
          </cell>
          <cell r="H269" t="str">
            <v>2026-2030</v>
          </cell>
        </row>
        <row r="270">
          <cell r="G270" t="str">
            <v>DGD</v>
          </cell>
          <cell r="H270" t="str">
            <v>2026-2030</v>
          </cell>
        </row>
        <row r="271">
          <cell r="G271" t="str">
            <v>DGD</v>
          </cell>
          <cell r="H271" t="str">
            <v>2026-2030</v>
          </cell>
        </row>
        <row r="272">
          <cell r="G272" t="str">
            <v>DGD</v>
          </cell>
          <cell r="H272" t="str">
            <v>2026-2030</v>
          </cell>
        </row>
        <row r="273">
          <cell r="G273" t="str">
            <v>DGD</v>
          </cell>
          <cell r="H273" t="str">
            <v>2026-2030</v>
          </cell>
        </row>
        <row r="274">
          <cell r="G274" t="str">
            <v>DGD</v>
          </cell>
          <cell r="H274" t="str">
            <v>2026-2030</v>
          </cell>
        </row>
        <row r="275">
          <cell r="G275" t="str">
            <v>DGD</v>
          </cell>
          <cell r="H275" t="str">
            <v>2026-2030</v>
          </cell>
        </row>
        <row r="277">
          <cell r="G277" t="str">
            <v>DTT</v>
          </cell>
          <cell r="H277">
            <v>2023</v>
          </cell>
        </row>
        <row r="278">
          <cell r="G278" t="str">
            <v>DTT</v>
          </cell>
          <cell r="H278">
            <v>2023</v>
          </cell>
        </row>
        <row r="279">
          <cell r="G279" t="str">
            <v>DTT</v>
          </cell>
          <cell r="H279">
            <v>2023</v>
          </cell>
        </row>
        <row r="280">
          <cell r="G280" t="str">
            <v>DTT</v>
          </cell>
          <cell r="H280" t="str">
            <v>2021-2025</v>
          </cell>
        </row>
        <row r="281">
          <cell r="G281" t="str">
            <v>DTT</v>
          </cell>
          <cell r="H281" t="str">
            <v>2021-2025</v>
          </cell>
        </row>
        <row r="282">
          <cell r="G282" t="str">
            <v>DTT</v>
          </cell>
          <cell r="H282">
            <v>2023</v>
          </cell>
        </row>
        <row r="283">
          <cell r="G283" t="str">
            <v>DTT</v>
          </cell>
          <cell r="H283">
            <v>2023</v>
          </cell>
        </row>
        <row r="284">
          <cell r="G284" t="str">
            <v>DTT</v>
          </cell>
          <cell r="H284" t="str">
            <v>2026-2030</v>
          </cell>
        </row>
        <row r="286">
          <cell r="G286" t="str">
            <v>DNL</v>
          </cell>
          <cell r="H286" t="str">
            <v>2021-2025</v>
          </cell>
        </row>
        <row r="287">
          <cell r="G287" t="str">
            <v>DNL</v>
          </cell>
          <cell r="H287">
            <v>2023</v>
          </cell>
        </row>
        <row r="288">
          <cell r="G288" t="str">
            <v>DNL</v>
          </cell>
          <cell r="H288">
            <v>2023</v>
          </cell>
        </row>
        <row r="289">
          <cell r="G289" t="str">
            <v>DNL</v>
          </cell>
          <cell r="H289">
            <v>2023</v>
          </cell>
        </row>
        <row r="290">
          <cell r="G290" t="str">
            <v>DNL</v>
          </cell>
          <cell r="H290">
            <v>2023</v>
          </cell>
        </row>
        <row r="291">
          <cell r="G291" t="str">
            <v>DNL</v>
          </cell>
          <cell r="H291">
            <v>2023</v>
          </cell>
        </row>
        <row r="292">
          <cell r="G292" t="str">
            <v>DNL</v>
          </cell>
          <cell r="H292" t="str">
            <v>2021-2025</v>
          </cell>
        </row>
        <row r="293">
          <cell r="G293" t="str">
            <v>DNL</v>
          </cell>
          <cell r="H293" t="str">
            <v>2021-2025</v>
          </cell>
        </row>
        <row r="294">
          <cell r="G294" t="str">
            <v>DNL</v>
          </cell>
          <cell r="H294" t="str">
            <v>2021-2025</v>
          </cell>
        </row>
        <row r="296">
          <cell r="G296" t="str">
            <v>DRA</v>
          </cell>
          <cell r="H296" t="str">
            <v>2021-2025</v>
          </cell>
        </row>
        <row r="298">
          <cell r="G298" t="str">
            <v>DBV</v>
          </cell>
          <cell r="H298" t="str">
            <v>2026-2030</v>
          </cell>
        </row>
        <row r="300">
          <cell r="G300" t="str">
            <v>TON</v>
          </cell>
          <cell r="H300">
            <v>2023</v>
          </cell>
        </row>
        <row r="301">
          <cell r="G301" t="str">
            <v>TON</v>
          </cell>
          <cell r="H301" t="str">
            <v>2021-2025</v>
          </cell>
        </row>
        <row r="302">
          <cell r="G302" t="str">
            <v>TON</v>
          </cell>
          <cell r="H302">
            <v>2023</v>
          </cell>
        </row>
        <row r="303">
          <cell r="G303" t="str">
            <v>TON</v>
          </cell>
          <cell r="H303">
            <v>2023</v>
          </cell>
        </row>
        <row r="304">
          <cell r="G304" t="str">
            <v>TON</v>
          </cell>
          <cell r="H304" t="str">
            <v>2021-2025</v>
          </cell>
        </row>
        <row r="305">
          <cell r="G305" t="str">
            <v>TON</v>
          </cell>
          <cell r="H305">
            <v>2023</v>
          </cell>
        </row>
        <row r="306">
          <cell r="G306" t="str">
            <v>TON</v>
          </cell>
          <cell r="H306" t="str">
            <v>2021-2025</v>
          </cell>
        </row>
        <row r="307">
          <cell r="G307" t="str">
            <v>TON</v>
          </cell>
          <cell r="H307">
            <v>2023</v>
          </cell>
        </row>
        <row r="309">
          <cell r="G309" t="str">
            <v>NTD</v>
          </cell>
          <cell r="H309">
            <v>2023</v>
          </cell>
        </row>
        <row r="310">
          <cell r="G310" t="str">
            <v>NTD</v>
          </cell>
          <cell r="H310" t="str">
            <v>2021-2025</v>
          </cell>
        </row>
        <row r="311">
          <cell r="G311" t="str">
            <v>NTD</v>
          </cell>
          <cell r="H311">
            <v>2023</v>
          </cell>
        </row>
        <row r="312">
          <cell r="G312" t="str">
            <v>NTD</v>
          </cell>
          <cell r="H312">
            <v>2023</v>
          </cell>
        </row>
        <row r="313">
          <cell r="G313" t="str">
            <v>NTD</v>
          </cell>
          <cell r="H313">
            <v>2023</v>
          </cell>
        </row>
        <row r="315">
          <cell r="G315" t="str">
            <v>DKH</v>
          </cell>
          <cell r="H315" t="str">
            <v>2021-2025</v>
          </cell>
        </row>
        <row r="317">
          <cell r="G317" t="str">
            <v>DCH</v>
          </cell>
          <cell r="H317">
            <v>2023</v>
          </cell>
        </row>
        <row r="318">
          <cell r="G318" t="str">
            <v>DCH</v>
          </cell>
          <cell r="H318" t="str">
            <v>2026-2030</v>
          </cell>
        </row>
        <row r="320">
          <cell r="G320" t="str">
            <v>DSH</v>
          </cell>
          <cell r="H320">
            <v>2023</v>
          </cell>
        </row>
        <row r="321">
          <cell r="G321" t="str">
            <v>DSH</v>
          </cell>
          <cell r="H321">
            <v>2023</v>
          </cell>
        </row>
        <row r="322">
          <cell r="G322" t="str">
            <v>DSH</v>
          </cell>
          <cell r="H322">
            <v>2023</v>
          </cell>
        </row>
        <row r="323">
          <cell r="G323" t="str">
            <v>DSH</v>
          </cell>
          <cell r="H323">
            <v>2023</v>
          </cell>
        </row>
        <row r="324">
          <cell r="G324" t="str">
            <v>DSH</v>
          </cell>
          <cell r="H324">
            <v>2023</v>
          </cell>
        </row>
        <row r="325">
          <cell r="G325" t="str">
            <v>DSH</v>
          </cell>
          <cell r="H325">
            <v>2023</v>
          </cell>
        </row>
        <row r="326">
          <cell r="G326" t="str">
            <v>DSH</v>
          </cell>
          <cell r="H326" t="str">
            <v>2021-2025</v>
          </cell>
        </row>
        <row r="327">
          <cell r="G327" t="str">
            <v>DSH</v>
          </cell>
          <cell r="H327">
            <v>2023</v>
          </cell>
        </row>
        <row r="328">
          <cell r="G328" t="str">
            <v>DSH</v>
          </cell>
          <cell r="H328">
            <v>2023</v>
          </cell>
        </row>
        <row r="330">
          <cell r="G330" t="str">
            <v>DKV</v>
          </cell>
          <cell r="H330" t="str">
            <v>2021-2025</v>
          </cell>
        </row>
        <row r="331">
          <cell r="G331" t="str">
            <v>DKV</v>
          </cell>
          <cell r="H331" t="str">
            <v>2021-2025</v>
          </cell>
        </row>
        <row r="332">
          <cell r="G332" t="str">
            <v>DKV</v>
          </cell>
          <cell r="H332" t="str">
            <v>2021-2025</v>
          </cell>
        </row>
        <row r="333">
          <cell r="G333" t="str">
            <v>DKV</v>
          </cell>
          <cell r="H333" t="str">
            <v>2021-2025</v>
          </cell>
        </row>
        <row r="334">
          <cell r="G334" t="str">
            <v>DKV</v>
          </cell>
          <cell r="H334" t="str">
            <v>2021-2025</v>
          </cell>
        </row>
        <row r="335">
          <cell r="G335" t="str">
            <v>DKV</v>
          </cell>
          <cell r="H335" t="str">
            <v>2021-2025</v>
          </cell>
        </row>
        <row r="336">
          <cell r="G336" t="str">
            <v>DKV</v>
          </cell>
          <cell r="H336" t="str">
            <v>2026-2030</v>
          </cell>
        </row>
        <row r="338">
          <cell r="G338" t="str">
            <v>ONT</v>
          </cell>
          <cell r="H338">
            <v>2023</v>
          </cell>
        </row>
        <row r="339">
          <cell r="G339" t="str">
            <v>ONT</v>
          </cell>
          <cell r="H339" t="str">
            <v>2021-2025</v>
          </cell>
        </row>
        <row r="340">
          <cell r="G340" t="str">
            <v>ONT</v>
          </cell>
          <cell r="H340" t="str">
            <v>2031-2050</v>
          </cell>
        </row>
        <row r="342">
          <cell r="G342" t="str">
            <v>ONT</v>
          </cell>
          <cell r="H342" t="str">
            <v>2021-2025</v>
          </cell>
        </row>
        <row r="343">
          <cell r="G343" t="str">
            <v>ONT</v>
          </cell>
          <cell r="H343" t="str">
            <v>2031-2050</v>
          </cell>
        </row>
        <row r="344">
          <cell r="G344" t="str">
            <v>ONT</v>
          </cell>
          <cell r="H344" t="str">
            <v>2021-2025</v>
          </cell>
        </row>
        <row r="346">
          <cell r="G346" t="str">
            <v>ONT</v>
          </cell>
          <cell r="H346" t="str">
            <v>2021-2025</v>
          </cell>
        </row>
        <row r="347">
          <cell r="G347" t="str">
            <v>ONT</v>
          </cell>
          <cell r="H347" t="str">
            <v>2031-2050</v>
          </cell>
        </row>
        <row r="349">
          <cell r="G349" t="str">
            <v>ONT</v>
          </cell>
          <cell r="H349" t="str">
            <v>2021-2025</v>
          </cell>
        </row>
        <row r="350">
          <cell r="G350" t="str">
            <v>ONT</v>
          </cell>
          <cell r="H350" t="str">
            <v>2031-2050</v>
          </cell>
        </row>
        <row r="352">
          <cell r="G352" t="str">
            <v>ONT</v>
          </cell>
          <cell r="H352" t="str">
            <v>2026-2030</v>
          </cell>
        </row>
        <row r="353">
          <cell r="G353" t="str">
            <v>ONT</v>
          </cell>
          <cell r="H353" t="str">
            <v>2031-2050</v>
          </cell>
        </row>
        <row r="354">
          <cell r="G354" t="str">
            <v>ONT</v>
          </cell>
          <cell r="H354">
            <v>2023</v>
          </cell>
        </row>
        <row r="355">
          <cell r="G355" t="str">
            <v>ONT</v>
          </cell>
          <cell r="H355" t="str">
            <v>2021-2025</v>
          </cell>
        </row>
        <row r="356">
          <cell r="G356" t="str">
            <v>ONT</v>
          </cell>
          <cell r="H356">
            <v>2023</v>
          </cell>
        </row>
        <row r="357">
          <cell r="G357" t="str">
            <v>ONT</v>
          </cell>
          <cell r="H357" t="str">
            <v>2026-2030</v>
          </cell>
        </row>
        <row r="358">
          <cell r="G358" t="str">
            <v>ONT</v>
          </cell>
          <cell r="H358" t="str">
            <v>2026-2030</v>
          </cell>
        </row>
        <row r="359">
          <cell r="G359" t="str">
            <v>ONT</v>
          </cell>
          <cell r="H359" t="str">
            <v>2021-2025</v>
          </cell>
        </row>
        <row r="360">
          <cell r="G360" t="str">
            <v>ONT</v>
          </cell>
          <cell r="H360" t="str">
            <v>2021-2025</v>
          </cell>
        </row>
        <row r="361">
          <cell r="G361" t="str">
            <v>ONT</v>
          </cell>
          <cell r="H361" t="str">
            <v>2021-2025</v>
          </cell>
        </row>
        <row r="362">
          <cell r="G362" t="str">
            <v>ONT</v>
          </cell>
          <cell r="H362" t="str">
            <v>2021-2025</v>
          </cell>
        </row>
        <row r="363">
          <cell r="G363" t="str">
            <v>ONT</v>
          </cell>
          <cell r="H363" t="str">
            <v>2026-2030</v>
          </cell>
        </row>
        <row r="364">
          <cell r="G364" t="str">
            <v>ONT</v>
          </cell>
          <cell r="H364" t="str">
            <v>2026-2030</v>
          </cell>
        </row>
        <row r="365">
          <cell r="G365" t="str">
            <v>ONT</v>
          </cell>
          <cell r="H365" t="str">
            <v>2021-2025</v>
          </cell>
        </row>
        <row r="367">
          <cell r="G367" t="str">
            <v>ONT</v>
          </cell>
          <cell r="H367" t="str">
            <v>2021-2025</v>
          </cell>
        </row>
        <row r="368">
          <cell r="G368" t="str">
            <v>ONT</v>
          </cell>
          <cell r="H368" t="str">
            <v>2031-2050</v>
          </cell>
        </row>
        <row r="369">
          <cell r="G369" t="str">
            <v>ONT</v>
          </cell>
          <cell r="H369" t="str">
            <v>2021-2025</v>
          </cell>
        </row>
        <row r="371">
          <cell r="G371" t="str">
            <v>ONT</v>
          </cell>
          <cell r="H371" t="str">
            <v>2026-2030</v>
          </cell>
        </row>
        <row r="372">
          <cell r="G372" t="str">
            <v>ONT</v>
          </cell>
          <cell r="H372" t="str">
            <v>2031-2050</v>
          </cell>
        </row>
        <row r="373">
          <cell r="G373" t="str">
            <v>ONT</v>
          </cell>
          <cell r="H373" t="str">
            <v>2026-2030</v>
          </cell>
        </row>
        <row r="374">
          <cell r="G374" t="str">
            <v>ONT</v>
          </cell>
          <cell r="H374" t="str">
            <v>2026-2030</v>
          </cell>
        </row>
        <row r="375">
          <cell r="G375" t="str">
            <v>ONT</v>
          </cell>
          <cell r="H375" t="str">
            <v>2026-2030</v>
          </cell>
        </row>
        <row r="376">
          <cell r="G376" t="str">
            <v>ONT</v>
          </cell>
          <cell r="H376" t="str">
            <v>2021-2025</v>
          </cell>
        </row>
        <row r="377">
          <cell r="G377" t="str">
            <v>ONT</v>
          </cell>
          <cell r="H377" t="str">
            <v>2021-2025</v>
          </cell>
        </row>
        <row r="378">
          <cell r="G378" t="str">
            <v>ONT</v>
          </cell>
          <cell r="H378" t="str">
            <v>2021-2025</v>
          </cell>
        </row>
        <row r="379">
          <cell r="G379" t="str">
            <v>ONT</v>
          </cell>
          <cell r="H379" t="str">
            <v>2021-2025</v>
          </cell>
        </row>
        <row r="380">
          <cell r="G380" t="str">
            <v>ONT</v>
          </cell>
          <cell r="H380" t="str">
            <v>2026-2030</v>
          </cell>
        </row>
        <row r="381">
          <cell r="G381" t="str">
            <v>ONT</v>
          </cell>
          <cell r="H381" t="str">
            <v>2026-2030</v>
          </cell>
        </row>
        <row r="382">
          <cell r="G382" t="str">
            <v>ONT</v>
          </cell>
          <cell r="H382" t="str">
            <v>2026-2030</v>
          </cell>
        </row>
        <row r="383">
          <cell r="G383" t="str">
            <v>ONT</v>
          </cell>
          <cell r="H383" t="str">
            <v>2026-2030</v>
          </cell>
        </row>
        <row r="385">
          <cell r="G385" t="str">
            <v>ONT</v>
          </cell>
          <cell r="H385" t="str">
            <v>2021-2025</v>
          </cell>
        </row>
        <row r="386">
          <cell r="G386" t="str">
            <v>ONT</v>
          </cell>
          <cell r="H386" t="str">
            <v>2021-2025</v>
          </cell>
        </row>
        <row r="387">
          <cell r="G387" t="str">
            <v>ONT</v>
          </cell>
          <cell r="H387" t="str">
            <v>2021-2025</v>
          </cell>
        </row>
        <row r="388">
          <cell r="G388" t="str">
            <v>ONT</v>
          </cell>
          <cell r="H388" t="str">
            <v>2021-2025</v>
          </cell>
        </row>
        <row r="389">
          <cell r="G389" t="str">
            <v>ONT</v>
          </cell>
          <cell r="H389">
            <v>2023</v>
          </cell>
        </row>
        <row r="390">
          <cell r="G390" t="str">
            <v>ONT</v>
          </cell>
          <cell r="H390">
            <v>2023</v>
          </cell>
        </row>
        <row r="391">
          <cell r="G391" t="str">
            <v>ONT</v>
          </cell>
          <cell r="H391">
            <v>2023</v>
          </cell>
        </row>
        <row r="392">
          <cell r="G392" t="str">
            <v>ONT</v>
          </cell>
          <cell r="H392">
            <v>2023</v>
          </cell>
        </row>
        <row r="394">
          <cell r="G394" t="str">
            <v>ODT</v>
          </cell>
          <cell r="H394" t="str">
            <v>2021-2025</v>
          </cell>
        </row>
        <row r="395">
          <cell r="G395" t="str">
            <v>ODT</v>
          </cell>
          <cell r="H395">
            <v>2023</v>
          </cell>
        </row>
        <row r="396">
          <cell r="G396" t="str">
            <v>ODT</v>
          </cell>
          <cell r="H396">
            <v>2023</v>
          </cell>
        </row>
        <row r="397">
          <cell r="G397" t="str">
            <v>ODT</v>
          </cell>
          <cell r="H397">
            <v>2023</v>
          </cell>
        </row>
        <row r="398">
          <cell r="G398" t="str">
            <v>ODT</v>
          </cell>
          <cell r="H398" t="str">
            <v>2021-2025</v>
          </cell>
        </row>
        <row r="399">
          <cell r="G399" t="str">
            <v>ODT</v>
          </cell>
          <cell r="H399" t="str">
            <v>2021-2025</v>
          </cell>
        </row>
        <row r="400">
          <cell r="G400" t="str">
            <v>ODT</v>
          </cell>
          <cell r="H400" t="str">
            <v>2021-2025</v>
          </cell>
        </row>
        <row r="401">
          <cell r="G401" t="str">
            <v>ODT</v>
          </cell>
          <cell r="H401">
            <v>2023</v>
          </cell>
        </row>
        <row r="402">
          <cell r="G402" t="str">
            <v>ODT</v>
          </cell>
          <cell r="H402" t="str">
            <v>2021-2025</v>
          </cell>
        </row>
        <row r="403">
          <cell r="G403" t="str">
            <v>ODT</v>
          </cell>
          <cell r="H403">
            <v>2023</v>
          </cell>
        </row>
        <row r="404">
          <cell r="G404" t="str">
            <v>ODT</v>
          </cell>
          <cell r="H404" t="str">
            <v>2021-2025</v>
          </cell>
        </row>
        <row r="405">
          <cell r="G405" t="str">
            <v>ODT</v>
          </cell>
          <cell r="H405" t="str">
            <v>2021-2025</v>
          </cell>
        </row>
        <row r="406">
          <cell r="G406" t="str">
            <v>ODT</v>
          </cell>
          <cell r="H406" t="str">
            <v>2021-2025</v>
          </cell>
        </row>
        <row r="408">
          <cell r="G408" t="str">
            <v>ODT</v>
          </cell>
          <cell r="H408" t="str">
            <v>2021-2025</v>
          </cell>
        </row>
        <row r="409">
          <cell r="G409" t="str">
            <v>ODT</v>
          </cell>
          <cell r="H409" t="str">
            <v>2031-2050</v>
          </cell>
        </row>
        <row r="410">
          <cell r="G410" t="str">
            <v>ODT</v>
          </cell>
          <cell r="H410" t="str">
            <v>2021-2025</v>
          </cell>
        </row>
        <row r="411">
          <cell r="G411" t="str">
            <v>ODT</v>
          </cell>
          <cell r="H411">
            <v>2023</v>
          </cell>
        </row>
        <row r="412">
          <cell r="G412" t="str">
            <v>ODT</v>
          </cell>
          <cell r="H412" t="str">
            <v>2021-2025</v>
          </cell>
        </row>
        <row r="413">
          <cell r="G413" t="str">
            <v>ODT</v>
          </cell>
          <cell r="H413" t="str">
            <v>2021-2025</v>
          </cell>
        </row>
        <row r="414">
          <cell r="G414" t="str">
            <v>ODT</v>
          </cell>
          <cell r="H414" t="str">
            <v>2026-2030</v>
          </cell>
        </row>
        <row r="415">
          <cell r="G415" t="str">
            <v>ODT</v>
          </cell>
          <cell r="H415" t="str">
            <v>2026-2030</v>
          </cell>
        </row>
        <row r="416">
          <cell r="G416" t="str">
            <v>ODT</v>
          </cell>
          <cell r="H416">
            <v>2023</v>
          </cell>
        </row>
        <row r="417">
          <cell r="G417" t="str">
            <v>ODT</v>
          </cell>
          <cell r="H417">
            <v>2023</v>
          </cell>
        </row>
        <row r="418">
          <cell r="G418" t="str">
            <v>ODT</v>
          </cell>
          <cell r="H418" t="str">
            <v>2026-2030</v>
          </cell>
        </row>
        <row r="419">
          <cell r="G419" t="str">
            <v>ODT</v>
          </cell>
          <cell r="H419" t="str">
            <v>2021-2025</v>
          </cell>
        </row>
        <row r="420">
          <cell r="G420" t="str">
            <v>ODT</v>
          </cell>
          <cell r="H420" t="str">
            <v>2021-2025</v>
          </cell>
        </row>
        <row r="421">
          <cell r="G421" t="str">
            <v>ODT</v>
          </cell>
          <cell r="H421" t="str">
            <v>2021-2025</v>
          </cell>
        </row>
        <row r="422">
          <cell r="G422" t="str">
            <v>ODT</v>
          </cell>
          <cell r="H422" t="str">
            <v>2021-2025</v>
          </cell>
        </row>
        <row r="423">
          <cell r="G423" t="str">
            <v>ODT</v>
          </cell>
          <cell r="H423" t="str">
            <v>2021-2025</v>
          </cell>
        </row>
        <row r="424">
          <cell r="G424" t="str">
            <v>ODT</v>
          </cell>
          <cell r="H424" t="str">
            <v>2026-2030</v>
          </cell>
        </row>
        <row r="425">
          <cell r="G425" t="str">
            <v>ODT</v>
          </cell>
          <cell r="H425" t="str">
            <v>2026-2030</v>
          </cell>
        </row>
        <row r="426">
          <cell r="G426" t="str">
            <v>ODT</v>
          </cell>
          <cell r="H426" t="str">
            <v>2026-2030</v>
          </cell>
        </row>
        <row r="427">
          <cell r="G427" t="str">
            <v>ODT</v>
          </cell>
          <cell r="H427" t="str">
            <v>2026-2030</v>
          </cell>
        </row>
        <row r="428">
          <cell r="G428" t="str">
            <v>ODT</v>
          </cell>
          <cell r="H428" t="str">
            <v>2026-2030</v>
          </cell>
        </row>
        <row r="430">
          <cell r="G430" t="str">
            <v>ODT</v>
          </cell>
          <cell r="H430" t="str">
            <v>2021-2025</v>
          </cell>
        </row>
        <row r="431">
          <cell r="G431" t="str">
            <v>ODT</v>
          </cell>
          <cell r="H431" t="str">
            <v>2021-2025</v>
          </cell>
        </row>
        <row r="432">
          <cell r="G432" t="str">
            <v>ODT</v>
          </cell>
          <cell r="H432" t="str">
            <v>2021-2025</v>
          </cell>
        </row>
        <row r="433">
          <cell r="G433" t="str">
            <v>ODT</v>
          </cell>
          <cell r="H433" t="str">
            <v>2021-2025</v>
          </cell>
        </row>
        <row r="434">
          <cell r="G434" t="str">
            <v>ODT</v>
          </cell>
          <cell r="H434" t="str">
            <v>2021-2025</v>
          </cell>
        </row>
        <row r="435">
          <cell r="G435" t="str">
            <v>ODT</v>
          </cell>
          <cell r="H435">
            <v>2023</v>
          </cell>
        </row>
        <row r="436">
          <cell r="G436" t="str">
            <v>ODT</v>
          </cell>
          <cell r="H436">
            <v>2023</v>
          </cell>
        </row>
        <row r="437">
          <cell r="G437" t="str">
            <v>ODT</v>
          </cell>
          <cell r="H437">
            <v>2023</v>
          </cell>
        </row>
        <row r="438">
          <cell r="G438" t="str">
            <v>ODT</v>
          </cell>
          <cell r="H438">
            <v>2023</v>
          </cell>
        </row>
        <row r="439">
          <cell r="G439" t="str">
            <v>ODT</v>
          </cell>
          <cell r="H439">
            <v>2023</v>
          </cell>
        </row>
        <row r="441">
          <cell r="G441" t="str">
            <v>TSC</v>
          </cell>
          <cell r="H441" t="str">
            <v>2021-2025</v>
          </cell>
        </row>
        <row r="442">
          <cell r="G442" t="str">
            <v>TSC</v>
          </cell>
          <cell r="H442" t="str">
            <v>2021-2025</v>
          </cell>
        </row>
        <row r="443">
          <cell r="G443" t="str">
            <v>TSC</v>
          </cell>
          <cell r="H443" t="str">
            <v>2021-2025</v>
          </cell>
        </row>
        <row r="444">
          <cell r="G444" t="str">
            <v>TSC</v>
          </cell>
          <cell r="H444" t="str">
            <v>2021-2025</v>
          </cell>
        </row>
        <row r="445">
          <cell r="G445" t="str">
            <v>TSC</v>
          </cell>
          <cell r="H445" t="str">
            <v>2021-2025</v>
          </cell>
        </row>
        <row r="446">
          <cell r="G446" t="str">
            <v>TSC</v>
          </cell>
          <cell r="H446" t="str">
            <v>2021-2025</v>
          </cell>
        </row>
        <row r="447">
          <cell r="G447" t="str">
            <v>TSC</v>
          </cell>
          <cell r="H447" t="str">
            <v>2021-2025</v>
          </cell>
        </row>
        <row r="448">
          <cell r="G448" t="str">
            <v>TSC</v>
          </cell>
          <cell r="H448" t="str">
            <v>2021-2025</v>
          </cell>
        </row>
        <row r="449">
          <cell r="G449" t="str">
            <v>TSC</v>
          </cell>
          <cell r="H449" t="str">
            <v>2026-2030</v>
          </cell>
        </row>
        <row r="450">
          <cell r="G450" t="str">
            <v>TSC</v>
          </cell>
          <cell r="H450" t="str">
            <v>2026-2030</v>
          </cell>
        </row>
        <row r="451">
          <cell r="G451" t="str">
            <v>TSC</v>
          </cell>
          <cell r="H451" t="str">
            <v>2026-2030</v>
          </cell>
        </row>
        <row r="452">
          <cell r="G452" t="str">
            <v>TSC</v>
          </cell>
          <cell r="H452" t="str">
            <v>2026-2030</v>
          </cell>
        </row>
        <row r="453">
          <cell r="G453" t="str">
            <v>TSC</v>
          </cell>
          <cell r="H453" t="str">
            <v>2026-2030</v>
          </cell>
        </row>
        <row r="454">
          <cell r="G454" t="str">
            <v>TSC</v>
          </cell>
          <cell r="H454" t="str">
            <v>2026-2030</v>
          </cell>
        </row>
        <row r="455">
          <cell r="G455" t="str">
            <v>TSC</v>
          </cell>
          <cell r="H455" t="str">
            <v>2026-2030</v>
          </cell>
        </row>
        <row r="456">
          <cell r="G456" t="str">
            <v>TSC</v>
          </cell>
          <cell r="H456" t="str">
            <v>2026-2030</v>
          </cell>
        </row>
        <row r="458">
          <cell r="G458" t="str">
            <v>DTS</v>
          </cell>
          <cell r="H458" t="str">
            <v>2021-2025</v>
          </cell>
        </row>
        <row r="460">
          <cell r="G460" t="str">
            <v>HNK</v>
          </cell>
          <cell r="H460" t="str">
            <v>2021-2025</v>
          </cell>
        </row>
        <row r="461">
          <cell r="G461" t="str">
            <v>HNK</v>
          </cell>
          <cell r="H461" t="str">
            <v>2021-2025</v>
          </cell>
        </row>
        <row r="463">
          <cell r="G463" t="str">
            <v>NKH</v>
          </cell>
          <cell r="H463" t="str">
            <v>2021-2025</v>
          </cell>
        </row>
        <row r="464">
          <cell r="G464" t="str">
            <v>NKH</v>
          </cell>
          <cell r="H464" t="str">
            <v>2026-2030</v>
          </cell>
        </row>
        <row r="465">
          <cell r="G465" t="str">
            <v>NKH</v>
          </cell>
          <cell r="H465" t="str">
            <v>2021-2025</v>
          </cell>
        </row>
        <row r="466">
          <cell r="G466" t="str">
            <v>NKH</v>
          </cell>
          <cell r="H466" t="str">
            <v>2021-2025</v>
          </cell>
        </row>
        <row r="467">
          <cell r="G467" t="str">
            <v>NKH</v>
          </cell>
          <cell r="H467" t="str">
            <v>2021-2025</v>
          </cell>
        </row>
        <row r="468">
          <cell r="G468" t="str">
            <v>NKH</v>
          </cell>
          <cell r="H468" t="str">
            <v>2021-2025</v>
          </cell>
        </row>
        <row r="470">
          <cell r="G470" t="str">
            <v>CLN</v>
          </cell>
          <cell r="H470" t="str">
            <v>2021-2025</v>
          </cell>
        </row>
        <row r="471">
          <cell r="G471" t="str">
            <v>CLN</v>
          </cell>
          <cell r="H471" t="str">
            <v>2021-2025</v>
          </cell>
        </row>
        <row r="473">
          <cell r="G473" t="str">
            <v>CLN</v>
          </cell>
          <cell r="H473">
            <v>2023</v>
          </cell>
        </row>
        <row r="474">
          <cell r="G474" t="str">
            <v>CLN</v>
          </cell>
          <cell r="H474">
            <v>2023</v>
          </cell>
        </row>
        <row r="475">
          <cell r="G475" t="str">
            <v>CLN</v>
          </cell>
          <cell r="H475">
            <v>2023</v>
          </cell>
        </row>
        <row r="476">
          <cell r="G476" t="str">
            <v>CLN</v>
          </cell>
          <cell r="H476">
            <v>2023</v>
          </cell>
        </row>
        <row r="477">
          <cell r="G477" t="str">
            <v>NKH</v>
          </cell>
          <cell r="H477">
            <v>2023</v>
          </cell>
        </row>
        <row r="478">
          <cell r="G478" t="str">
            <v>NKH</v>
          </cell>
          <cell r="H478">
            <v>2023</v>
          </cell>
        </row>
        <row r="479">
          <cell r="G479" t="str">
            <v>NKH</v>
          </cell>
          <cell r="H479">
            <v>2023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Zeros="0" zoomScale="90" zoomScaleNormal="90" workbookViewId="0">
      <selection activeCell="A3" sqref="A3:O3"/>
    </sheetView>
  </sheetViews>
  <sheetFormatPr defaultColWidth="9.140625" defaultRowHeight="15"/>
  <cols>
    <col min="1" max="1" width="4.28515625" style="33" customWidth="1"/>
    <col min="2" max="2" width="39" style="41" customWidth="1"/>
    <col min="3" max="3" width="5" style="33" customWidth="1"/>
    <col min="4" max="4" width="10" style="33" hidden="1" customWidth="1"/>
    <col min="5" max="5" width="14.28515625" style="33" hidden="1" customWidth="1"/>
    <col min="6" max="6" width="11.140625" style="33" customWidth="1"/>
    <col min="7" max="8" width="8.7109375" style="33" customWidth="1"/>
    <col min="9" max="9" width="8.7109375" style="33" bestFit="1" customWidth="1"/>
    <col min="10" max="12" width="8.7109375" style="33" customWidth="1"/>
    <col min="13" max="13" width="9.5703125" style="33" customWidth="1"/>
    <col min="14" max="15" width="8.7109375" style="33" customWidth="1"/>
    <col min="16" max="214" width="9.140625" style="33"/>
    <col min="215" max="215" width="4.28515625" style="33" customWidth="1"/>
    <col min="216" max="216" width="32" style="33" customWidth="1"/>
    <col min="217" max="217" width="5" style="33" bestFit="1" customWidth="1"/>
    <col min="218" max="218" width="10" style="33" customWidth="1"/>
    <col min="219" max="219" width="8.85546875" style="33" customWidth="1"/>
    <col min="220" max="220" width="12.42578125" style="33" customWidth="1"/>
    <col min="221" max="228" width="8.7109375" style="33" customWidth="1"/>
    <col min="229" max="16384" width="9.140625" style="33"/>
  </cols>
  <sheetData>
    <row r="1" spans="1:15" ht="15.75">
      <c r="A1" s="172" t="s">
        <v>221</v>
      </c>
      <c r="B1" s="17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6.5">
      <c r="A2" s="158"/>
      <c r="B2" s="173" t="s">
        <v>222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16.5">
      <c r="A3" s="179" t="s">
        <v>229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5">
      <c r="A4" s="3"/>
      <c r="B4" s="34"/>
      <c r="C4" s="3"/>
      <c r="D4" s="3"/>
      <c r="E4" s="3"/>
      <c r="F4" s="3"/>
      <c r="G4" s="3"/>
      <c r="I4" s="35"/>
      <c r="J4" s="35"/>
      <c r="K4" s="21"/>
      <c r="L4" s="21"/>
      <c r="M4" s="36"/>
      <c r="N4" s="21"/>
      <c r="O4" s="36" t="s">
        <v>42</v>
      </c>
    </row>
    <row r="5" spans="1:15" ht="26.45" customHeight="1">
      <c r="A5" s="174" t="s">
        <v>0</v>
      </c>
      <c r="B5" s="176" t="s">
        <v>145</v>
      </c>
      <c r="C5" s="174" t="s">
        <v>41</v>
      </c>
      <c r="D5" s="176" t="s">
        <v>154</v>
      </c>
      <c r="E5" s="176" t="s">
        <v>172</v>
      </c>
      <c r="F5" s="176" t="s">
        <v>162</v>
      </c>
      <c r="G5" s="178" t="s">
        <v>163</v>
      </c>
      <c r="H5" s="178"/>
      <c r="I5" s="178"/>
      <c r="J5" s="178"/>
      <c r="K5" s="178"/>
      <c r="L5" s="178"/>
      <c r="M5" s="178"/>
      <c r="N5" s="178"/>
      <c r="O5" s="178"/>
    </row>
    <row r="6" spans="1:15" ht="38.25">
      <c r="A6" s="175"/>
      <c r="B6" s="177"/>
      <c r="C6" s="175"/>
      <c r="D6" s="175"/>
      <c r="E6" s="175"/>
      <c r="F6" s="177"/>
      <c r="G6" s="32" t="s">
        <v>209</v>
      </c>
      <c r="H6" s="55" t="s">
        <v>217</v>
      </c>
      <c r="I6" s="53" t="s">
        <v>210</v>
      </c>
      <c r="J6" s="32" t="s">
        <v>211</v>
      </c>
      <c r="K6" s="32" t="s">
        <v>212</v>
      </c>
      <c r="L6" s="32" t="s">
        <v>213</v>
      </c>
      <c r="M6" s="32" t="s">
        <v>214</v>
      </c>
      <c r="N6" s="32" t="s">
        <v>215</v>
      </c>
      <c r="O6" s="32" t="s">
        <v>216</v>
      </c>
    </row>
    <row r="7" spans="1:15" s="51" customFormat="1" ht="21">
      <c r="A7" s="48">
        <v>1</v>
      </c>
      <c r="B7" s="49">
        <v>2</v>
      </c>
      <c r="C7" s="50">
        <v>3</v>
      </c>
      <c r="D7" s="50">
        <v>4</v>
      </c>
      <c r="E7" s="50">
        <v>5</v>
      </c>
      <c r="F7" s="57" t="s">
        <v>219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58">
        <v>10</v>
      </c>
      <c r="M7" s="58">
        <v>11</v>
      </c>
      <c r="N7" s="58">
        <v>12</v>
      </c>
      <c r="O7" s="58">
        <v>13</v>
      </c>
    </row>
    <row r="8" spans="1:15" s="75" customFormat="1" ht="12.75" hidden="1">
      <c r="A8" s="91" t="s">
        <v>161</v>
      </c>
      <c r="B8" s="73" t="s">
        <v>170</v>
      </c>
      <c r="C8" s="92"/>
      <c r="D8" s="74"/>
      <c r="E8" s="74"/>
      <c r="F8" s="73"/>
      <c r="G8" s="74"/>
      <c r="H8" s="74"/>
      <c r="I8" s="74"/>
      <c r="J8" s="74"/>
      <c r="K8" s="74"/>
      <c r="L8" s="74"/>
      <c r="M8" s="74"/>
      <c r="N8" s="74"/>
      <c r="O8" s="74"/>
    </row>
    <row r="9" spans="1:15" s="42" customFormat="1">
      <c r="A9" s="97">
        <v>1</v>
      </c>
      <c r="B9" s="99" t="s">
        <v>17</v>
      </c>
      <c r="C9" s="97" t="s">
        <v>51</v>
      </c>
      <c r="D9" s="124">
        <v>13694.683299999999</v>
      </c>
      <c r="E9" s="124">
        <f t="shared" ref="E9:E30" si="0">ROUND(F9-D9,2)</f>
        <v>393.99</v>
      </c>
      <c r="F9" s="124">
        <v>14088.67</v>
      </c>
      <c r="G9" s="124">
        <v>41.74</v>
      </c>
      <c r="H9" s="124">
        <v>45.83</v>
      </c>
      <c r="I9" s="124">
        <v>108.82</v>
      </c>
      <c r="J9" s="124">
        <v>286.95999999999998</v>
      </c>
      <c r="K9" s="124">
        <v>103.12</v>
      </c>
      <c r="L9" s="124">
        <v>2772.68</v>
      </c>
      <c r="M9" s="124">
        <v>3529.96</v>
      </c>
      <c r="N9" s="124">
        <v>4436.5200000000004</v>
      </c>
      <c r="O9" s="124">
        <v>2763.04</v>
      </c>
    </row>
    <row r="10" spans="1:15">
      <c r="A10" s="1"/>
      <c r="B10" s="11" t="s">
        <v>23</v>
      </c>
      <c r="C10" s="2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1:15">
      <c r="A11" s="2" t="s">
        <v>1</v>
      </c>
      <c r="B11" s="10" t="s">
        <v>99</v>
      </c>
      <c r="C11" s="37" t="s">
        <v>97</v>
      </c>
      <c r="D11" s="118">
        <v>485.51</v>
      </c>
      <c r="E11" s="131">
        <f t="shared" si="0"/>
        <v>349.32</v>
      </c>
      <c r="F11" s="118">
        <v>834.83</v>
      </c>
      <c r="G11" s="118">
        <v>34.57</v>
      </c>
      <c r="H11" s="118">
        <v>28.63</v>
      </c>
      <c r="I11" s="118">
        <v>54.12</v>
      </c>
      <c r="J11" s="118">
        <v>12.44</v>
      </c>
      <c r="K11" s="118">
        <v>36.4</v>
      </c>
      <c r="L11" s="118">
        <v>64.13</v>
      </c>
      <c r="M11" s="118">
        <v>313.33</v>
      </c>
      <c r="N11" s="118">
        <v>129.74000000000004</v>
      </c>
      <c r="O11" s="118">
        <v>161.47</v>
      </c>
    </row>
    <row r="12" spans="1:15">
      <c r="A12" s="2"/>
      <c r="B12" s="38" t="s">
        <v>107</v>
      </c>
      <c r="C12" s="37" t="s">
        <v>108</v>
      </c>
      <c r="D12" s="118">
        <v>485.66999999999996</v>
      </c>
      <c r="E12" s="118">
        <f t="shared" si="0"/>
        <v>96.45</v>
      </c>
      <c r="F12" s="118">
        <v>582.12</v>
      </c>
      <c r="G12" s="118">
        <v>39.97</v>
      </c>
      <c r="H12" s="118">
        <v>27.43</v>
      </c>
      <c r="I12" s="118">
        <v>55.82</v>
      </c>
      <c r="J12" s="118">
        <v>20.91</v>
      </c>
      <c r="K12" s="118">
        <v>35.82</v>
      </c>
      <c r="L12" s="118">
        <v>37.869999999999997</v>
      </c>
      <c r="M12" s="118">
        <v>221.84</v>
      </c>
      <c r="N12" s="118">
        <v>107.33000000000004</v>
      </c>
      <c r="O12" s="118">
        <v>35.130000000000003</v>
      </c>
    </row>
    <row r="13" spans="1:15">
      <c r="A13" s="2" t="s">
        <v>2</v>
      </c>
      <c r="B13" s="9" t="s">
        <v>112</v>
      </c>
      <c r="C13" s="37" t="s">
        <v>61</v>
      </c>
      <c r="D13" s="118"/>
      <c r="E13" s="131">
        <f t="shared" si="0"/>
        <v>1814.36</v>
      </c>
      <c r="F13" s="118">
        <v>1814.36</v>
      </c>
      <c r="G13" s="118">
        <v>5.97</v>
      </c>
      <c r="H13" s="118">
        <v>11.24</v>
      </c>
      <c r="I13" s="118">
        <v>8.75</v>
      </c>
      <c r="J13" s="118">
        <v>16.39</v>
      </c>
      <c r="K13" s="118">
        <v>13.67</v>
      </c>
      <c r="L13" s="118">
        <v>310.52</v>
      </c>
      <c r="M13" s="118">
        <v>709.1</v>
      </c>
      <c r="N13" s="118">
        <v>360.33000000000004</v>
      </c>
      <c r="O13" s="118">
        <v>378.39</v>
      </c>
    </row>
    <row r="14" spans="1:15">
      <c r="A14" s="2" t="s">
        <v>3</v>
      </c>
      <c r="B14" s="10" t="s">
        <v>18</v>
      </c>
      <c r="C14" s="37" t="s">
        <v>27</v>
      </c>
      <c r="D14" s="118">
        <v>9528.0413000000008</v>
      </c>
      <c r="E14" s="131">
        <f t="shared" si="0"/>
        <v>-113.76</v>
      </c>
      <c r="F14" s="118">
        <v>9414.2800000000007</v>
      </c>
      <c r="G14" s="118">
        <v>0.23000000000000198</v>
      </c>
      <c r="H14" s="118">
        <v>3.4699999999999989</v>
      </c>
      <c r="I14" s="118">
        <v>45.779999999999994</v>
      </c>
      <c r="J14" s="118">
        <v>251.57</v>
      </c>
      <c r="K14" s="118">
        <v>48.8</v>
      </c>
      <c r="L14" s="118">
        <v>1656.9899999999996</v>
      </c>
      <c r="M14" s="118">
        <v>2154.5300000000002</v>
      </c>
      <c r="N14" s="118">
        <v>3124.9200000000005</v>
      </c>
      <c r="O14" s="118">
        <v>2127.9899999999998</v>
      </c>
    </row>
    <row r="15" spans="1:15">
      <c r="A15" s="2" t="s">
        <v>4</v>
      </c>
      <c r="B15" s="10" t="s">
        <v>19</v>
      </c>
      <c r="C15" s="37" t="s">
        <v>28</v>
      </c>
      <c r="D15" s="118">
        <f>+F15</f>
        <v>0</v>
      </c>
      <c r="E15" s="118">
        <f t="shared" si="0"/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</row>
    <row r="16" spans="1:15">
      <c r="A16" s="2" t="s">
        <v>5</v>
      </c>
      <c r="B16" s="10" t="s">
        <v>20</v>
      </c>
      <c r="C16" s="37" t="s">
        <v>29</v>
      </c>
      <c r="D16" s="118">
        <f>+F16</f>
        <v>0</v>
      </c>
      <c r="E16" s="118">
        <f t="shared" si="0"/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</row>
    <row r="17" spans="1:15">
      <c r="A17" s="2" t="s">
        <v>6</v>
      </c>
      <c r="B17" s="10" t="s">
        <v>21</v>
      </c>
      <c r="C17" s="37" t="s">
        <v>30</v>
      </c>
      <c r="D17" s="118">
        <v>1092.8799999999997</v>
      </c>
      <c r="E17" s="131">
        <f t="shared" si="0"/>
        <v>643.37</v>
      </c>
      <c r="F17" s="118">
        <v>1736.25</v>
      </c>
      <c r="G17" s="118">
        <v>0</v>
      </c>
      <c r="H17" s="118">
        <v>0</v>
      </c>
      <c r="I17" s="118">
        <v>0</v>
      </c>
      <c r="J17" s="118">
        <v>0</v>
      </c>
      <c r="K17" s="118">
        <v>3.33</v>
      </c>
      <c r="L17" s="118">
        <v>708.92</v>
      </c>
      <c r="M17" s="118">
        <v>286.08999999999997</v>
      </c>
      <c r="N17" s="118">
        <v>710.03000000000009</v>
      </c>
      <c r="O17" s="118">
        <v>27.88</v>
      </c>
    </row>
    <row r="18" spans="1:15" ht="18.75" customHeight="1">
      <c r="A18" s="2"/>
      <c r="B18" s="11" t="s">
        <v>177</v>
      </c>
      <c r="C18" s="37" t="s">
        <v>178</v>
      </c>
      <c r="D18" s="118">
        <v>77.19</v>
      </c>
      <c r="E18" s="118">
        <v>0</v>
      </c>
      <c r="F18" s="118">
        <v>77.19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52.81</v>
      </c>
      <c r="N18" s="118">
        <v>24.379999999999995</v>
      </c>
      <c r="O18" s="118">
        <v>0</v>
      </c>
    </row>
    <row r="19" spans="1:15">
      <c r="A19" s="2" t="s">
        <v>77</v>
      </c>
      <c r="B19" s="5" t="s">
        <v>113</v>
      </c>
      <c r="C19" s="37" t="s">
        <v>31</v>
      </c>
      <c r="D19" s="118"/>
      <c r="E19" s="131">
        <f t="shared" si="0"/>
        <v>168.56</v>
      </c>
      <c r="F19" s="118">
        <v>168.56</v>
      </c>
      <c r="G19" s="118">
        <v>0.97</v>
      </c>
      <c r="H19" s="118">
        <v>2.4900000000000002</v>
      </c>
      <c r="I19" s="118">
        <v>0.17</v>
      </c>
      <c r="J19" s="118">
        <v>0.19</v>
      </c>
      <c r="K19" s="118">
        <v>0.92</v>
      </c>
      <c r="L19" s="118">
        <v>29.18</v>
      </c>
      <c r="M19" s="118">
        <v>66.91</v>
      </c>
      <c r="N19" s="118">
        <v>15.200000000000003</v>
      </c>
      <c r="O19" s="118">
        <v>52.53</v>
      </c>
    </row>
    <row r="20" spans="1:15">
      <c r="A20" s="2" t="s">
        <v>78</v>
      </c>
      <c r="B20" s="10" t="s">
        <v>62</v>
      </c>
      <c r="C20" s="37" t="s">
        <v>63</v>
      </c>
      <c r="D20" s="118"/>
      <c r="E20" s="118">
        <f t="shared" si="0"/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</row>
    <row r="21" spans="1:15">
      <c r="A21" s="2" t="s">
        <v>79</v>
      </c>
      <c r="B21" s="10" t="s">
        <v>64</v>
      </c>
      <c r="C21" s="37" t="s">
        <v>65</v>
      </c>
      <c r="D21" s="118"/>
      <c r="E21" s="118">
        <f t="shared" si="0"/>
        <v>120.39</v>
      </c>
      <c r="F21" s="118">
        <v>120.39</v>
      </c>
      <c r="G21" s="118">
        <v>0</v>
      </c>
      <c r="H21" s="118">
        <v>0</v>
      </c>
      <c r="I21" s="118">
        <v>0</v>
      </c>
      <c r="J21" s="118">
        <v>6.37</v>
      </c>
      <c r="K21" s="118">
        <v>0</v>
      </c>
      <c r="L21" s="118">
        <v>2.94</v>
      </c>
      <c r="M21" s="118">
        <v>0</v>
      </c>
      <c r="N21" s="118">
        <v>96.3</v>
      </c>
      <c r="O21" s="118">
        <v>14.78</v>
      </c>
    </row>
    <row r="22" spans="1:15" s="103" customFormat="1">
      <c r="A22" s="97">
        <v>2</v>
      </c>
      <c r="B22" s="99" t="s">
        <v>22</v>
      </c>
      <c r="C22" s="106" t="s">
        <v>32</v>
      </c>
      <c r="D22" s="119">
        <v>3992.7107000000001</v>
      </c>
      <c r="E22" s="124">
        <f t="shared" si="0"/>
        <v>-532.97</v>
      </c>
      <c r="F22" s="124">
        <v>3459.74</v>
      </c>
      <c r="G22" s="124">
        <v>139.97999999999999</v>
      </c>
      <c r="H22" s="124">
        <v>102.65</v>
      </c>
      <c r="I22" s="124">
        <v>255.42</v>
      </c>
      <c r="J22" s="124">
        <v>335.57</v>
      </c>
      <c r="K22" s="124">
        <v>212.58</v>
      </c>
      <c r="L22" s="124">
        <v>406.91</v>
      </c>
      <c r="M22" s="124">
        <v>713.63</v>
      </c>
      <c r="N22" s="118">
        <v>621.23</v>
      </c>
      <c r="O22" s="124">
        <v>671.77</v>
      </c>
    </row>
    <row r="23" spans="1:15" s="40" customFormat="1" ht="14.25">
      <c r="A23" s="7"/>
      <c r="B23" s="6" t="s">
        <v>23</v>
      </c>
      <c r="C23" s="39"/>
      <c r="D23" s="119"/>
      <c r="E23" s="119"/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</row>
    <row r="24" spans="1:15">
      <c r="A24" s="2" t="s">
        <v>7</v>
      </c>
      <c r="B24" s="5" t="s">
        <v>24</v>
      </c>
      <c r="C24" s="31" t="s">
        <v>33</v>
      </c>
      <c r="D24" s="118">
        <v>67.632000000000005</v>
      </c>
      <c r="E24" s="131">
        <f t="shared" si="0"/>
        <v>5.95</v>
      </c>
      <c r="F24" s="118">
        <v>73.58</v>
      </c>
      <c r="G24" s="118">
        <v>0</v>
      </c>
      <c r="H24" s="118">
        <v>1.03</v>
      </c>
      <c r="I24" s="118">
        <v>0</v>
      </c>
      <c r="J24" s="118">
        <v>17.75</v>
      </c>
      <c r="K24" s="118">
        <v>0</v>
      </c>
      <c r="L24" s="118">
        <v>0.9</v>
      </c>
      <c r="M24" s="118">
        <v>10</v>
      </c>
      <c r="N24" s="118">
        <v>14.959999999999997</v>
      </c>
      <c r="O24" s="118">
        <v>28.94</v>
      </c>
    </row>
    <row r="25" spans="1:15">
      <c r="A25" s="2" t="s">
        <v>8</v>
      </c>
      <c r="B25" s="5" t="s">
        <v>25</v>
      </c>
      <c r="C25" s="31" t="s">
        <v>34</v>
      </c>
      <c r="D25" s="118">
        <v>7.7427000000000001</v>
      </c>
      <c r="E25" s="131">
        <f t="shared" si="0"/>
        <v>-2.95</v>
      </c>
      <c r="F25" s="118">
        <v>4.79</v>
      </c>
      <c r="G25" s="118">
        <v>0.12</v>
      </c>
      <c r="H25" s="118">
        <v>0.11</v>
      </c>
      <c r="I25" s="118">
        <v>0.06</v>
      </c>
      <c r="J25" s="118">
        <v>3.94</v>
      </c>
      <c r="K25" s="118">
        <v>0.1</v>
      </c>
      <c r="L25" s="118">
        <v>0.14000000000000001</v>
      </c>
      <c r="M25" s="118">
        <v>0.11</v>
      </c>
      <c r="N25" s="118">
        <v>0.11000000000000085</v>
      </c>
      <c r="O25" s="118">
        <v>0.1</v>
      </c>
    </row>
    <row r="26" spans="1:15">
      <c r="A26" s="2" t="s">
        <v>9</v>
      </c>
      <c r="B26" s="5" t="s">
        <v>26</v>
      </c>
      <c r="C26" s="31" t="s">
        <v>35</v>
      </c>
      <c r="D26" s="118">
        <f>+F26</f>
        <v>0</v>
      </c>
      <c r="E26" s="118">
        <f t="shared" si="0"/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</row>
    <row r="27" spans="1:15">
      <c r="A27" s="2" t="s">
        <v>10</v>
      </c>
      <c r="B27" s="5" t="s">
        <v>110</v>
      </c>
      <c r="C27" s="31" t="s">
        <v>114</v>
      </c>
      <c r="D27" s="118">
        <v>211.22</v>
      </c>
      <c r="E27" s="131">
        <f t="shared" si="0"/>
        <v>-159.72999999999999</v>
      </c>
      <c r="F27" s="118">
        <v>51.49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51.49</v>
      </c>
      <c r="O27" s="118">
        <v>0</v>
      </c>
    </row>
    <row r="28" spans="1:15">
      <c r="A28" s="2" t="s">
        <v>11</v>
      </c>
      <c r="B28" s="5" t="s">
        <v>115</v>
      </c>
      <c r="C28" s="31" t="s">
        <v>116</v>
      </c>
      <c r="D28" s="118">
        <v>539.72</v>
      </c>
      <c r="E28" s="131">
        <f t="shared" si="0"/>
        <v>-46.4</v>
      </c>
      <c r="F28" s="118">
        <v>493.32</v>
      </c>
      <c r="G28" s="118">
        <v>0.79</v>
      </c>
      <c r="H28" s="118">
        <v>1.1000000000000001</v>
      </c>
      <c r="I28" s="118">
        <v>2.66</v>
      </c>
      <c r="J28" s="118">
        <v>1.76</v>
      </c>
      <c r="K28" s="118">
        <v>14.32</v>
      </c>
      <c r="L28" s="118">
        <v>84.5</v>
      </c>
      <c r="M28" s="118">
        <v>106.05</v>
      </c>
      <c r="N28" s="118">
        <v>124.88999999999999</v>
      </c>
      <c r="O28" s="118">
        <v>157.25</v>
      </c>
    </row>
    <row r="29" spans="1:15">
      <c r="A29" s="2" t="s">
        <v>12</v>
      </c>
      <c r="B29" s="5" t="s">
        <v>117</v>
      </c>
      <c r="C29" s="31" t="s">
        <v>66</v>
      </c>
      <c r="D29" s="118">
        <v>59.71</v>
      </c>
      <c r="E29" s="131">
        <f t="shared" si="0"/>
        <v>4.6399999999999997</v>
      </c>
      <c r="F29" s="118">
        <v>64.349999999999994</v>
      </c>
      <c r="G29" s="118">
        <v>1.24</v>
      </c>
      <c r="H29" s="118">
        <v>4.29</v>
      </c>
      <c r="I29" s="118">
        <v>2.99</v>
      </c>
      <c r="J29" s="118">
        <v>0.64</v>
      </c>
      <c r="K29" s="118">
        <v>2.59</v>
      </c>
      <c r="L29" s="118">
        <v>0.14000000000000001</v>
      </c>
      <c r="M29" s="118">
        <v>3.18</v>
      </c>
      <c r="N29" s="118">
        <v>26.619999999999994</v>
      </c>
      <c r="O29" s="118">
        <v>22.66</v>
      </c>
    </row>
    <row r="30" spans="1:15">
      <c r="A30" s="2" t="s">
        <v>13</v>
      </c>
      <c r="B30" s="5" t="s">
        <v>118</v>
      </c>
      <c r="C30" s="31" t="s">
        <v>36</v>
      </c>
      <c r="D30" s="118">
        <v>23.47</v>
      </c>
      <c r="E30" s="118">
        <f t="shared" si="0"/>
        <v>-0.47</v>
      </c>
      <c r="F30" s="118">
        <v>23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23</v>
      </c>
    </row>
    <row r="31" spans="1:15">
      <c r="A31" s="2" t="s">
        <v>14</v>
      </c>
      <c r="B31" s="10" t="s">
        <v>133</v>
      </c>
      <c r="C31" s="31" t="s">
        <v>67</v>
      </c>
      <c r="D31" s="118"/>
      <c r="E31" s="118">
        <f>ROUND(F31-D31,2)</f>
        <v>127.56</v>
      </c>
      <c r="F31" s="118">
        <v>127.56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33.700000000000003</v>
      </c>
      <c r="M31" s="118">
        <v>61.86</v>
      </c>
      <c r="N31" s="118">
        <v>30.5</v>
      </c>
      <c r="O31" s="118">
        <v>1.5</v>
      </c>
    </row>
    <row r="32" spans="1:15" ht="25.5">
      <c r="A32" s="2" t="s">
        <v>15</v>
      </c>
      <c r="B32" s="5" t="s">
        <v>119</v>
      </c>
      <c r="C32" s="31" t="s">
        <v>40</v>
      </c>
      <c r="D32" s="118">
        <v>1167.2819999999999</v>
      </c>
      <c r="E32" s="131">
        <f>ROUND(F32-D32,2)</f>
        <v>-137.19</v>
      </c>
      <c r="F32" s="118">
        <v>1030.0899999999995</v>
      </c>
      <c r="G32" s="118">
        <v>34.699999999999989</v>
      </c>
      <c r="H32" s="118">
        <v>26.639999999999986</v>
      </c>
      <c r="I32" s="118">
        <v>41.829999999999956</v>
      </c>
      <c r="J32" s="118">
        <v>105.89000000000001</v>
      </c>
      <c r="K32" s="118">
        <v>37.340000000000003</v>
      </c>
      <c r="L32" s="118">
        <v>101.07000000000002</v>
      </c>
      <c r="M32" s="118">
        <v>182.96000000000004</v>
      </c>
      <c r="N32" s="118">
        <v>250.45999999999938</v>
      </c>
      <c r="O32" s="118">
        <v>249.20000000000002</v>
      </c>
    </row>
    <row r="33" spans="1:15">
      <c r="A33" s="2"/>
      <c r="B33" s="6" t="s">
        <v>23</v>
      </c>
      <c r="C33" s="31"/>
      <c r="D33" s="118">
        <f>+F33</f>
        <v>0</v>
      </c>
      <c r="E33" s="131"/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</row>
    <row r="34" spans="1:15">
      <c r="A34" s="107" t="s">
        <v>153</v>
      </c>
      <c r="B34" s="5" t="s">
        <v>70</v>
      </c>
      <c r="C34" s="109" t="s">
        <v>86</v>
      </c>
      <c r="D34" s="118">
        <v>693.84999999999991</v>
      </c>
      <c r="E34" s="118">
        <f t="shared" ref="E34:E41" si="1">ROUND(F34-D34,2)</f>
        <v>-109.3</v>
      </c>
      <c r="F34" s="118">
        <v>584.5499999999995</v>
      </c>
      <c r="G34" s="118">
        <v>21.419999999999987</v>
      </c>
      <c r="H34" s="118">
        <v>19.149999999999984</v>
      </c>
      <c r="I34" s="118">
        <v>24.209999999999955</v>
      </c>
      <c r="J34" s="118">
        <v>68.500000000000014</v>
      </c>
      <c r="K34" s="118">
        <v>25.770000000000003</v>
      </c>
      <c r="L34" s="118">
        <v>61.190000000000026</v>
      </c>
      <c r="M34" s="118">
        <v>114.72000000000004</v>
      </c>
      <c r="N34" s="118">
        <v>99.639999999999446</v>
      </c>
      <c r="O34" s="118">
        <v>149.95000000000002</v>
      </c>
    </row>
    <row r="35" spans="1:15">
      <c r="A35" s="107" t="s">
        <v>153</v>
      </c>
      <c r="B35" s="5" t="s">
        <v>106</v>
      </c>
      <c r="C35" s="109" t="s">
        <v>87</v>
      </c>
      <c r="D35" s="118">
        <v>129.35000000000002</v>
      </c>
      <c r="E35" s="118">
        <f t="shared" si="1"/>
        <v>-11.13</v>
      </c>
      <c r="F35" s="118">
        <v>118.22</v>
      </c>
      <c r="G35" s="118">
        <v>2.15</v>
      </c>
      <c r="H35" s="118">
        <v>3.15</v>
      </c>
      <c r="I35" s="118">
        <v>11.29</v>
      </c>
      <c r="J35" s="118">
        <v>0.93</v>
      </c>
      <c r="K35" s="118">
        <v>1.59</v>
      </c>
      <c r="L35" s="118">
        <v>0.76</v>
      </c>
      <c r="M35" s="118">
        <v>23.34</v>
      </c>
      <c r="N35" s="118">
        <v>57.349999999999994</v>
      </c>
      <c r="O35" s="118">
        <v>17.66</v>
      </c>
    </row>
    <row r="36" spans="1:15">
      <c r="A36" s="107" t="s">
        <v>153</v>
      </c>
      <c r="B36" s="5" t="s">
        <v>183</v>
      </c>
      <c r="C36" s="109" t="s">
        <v>90</v>
      </c>
      <c r="D36" s="118">
        <v>10.219999999999999</v>
      </c>
      <c r="E36" s="131">
        <f t="shared" si="1"/>
        <v>-5.36</v>
      </c>
      <c r="F36" s="118">
        <v>4.8600000000000003</v>
      </c>
      <c r="G36" s="118">
        <v>0.09</v>
      </c>
      <c r="H36" s="118">
        <v>0.02</v>
      </c>
      <c r="I36" s="118">
        <v>0</v>
      </c>
      <c r="J36" s="118">
        <v>3.14</v>
      </c>
      <c r="K36" s="118">
        <v>0.26</v>
      </c>
      <c r="L36" s="118">
        <v>0.13</v>
      </c>
      <c r="M36" s="118">
        <v>0.05</v>
      </c>
      <c r="N36" s="118">
        <v>1.0000000000000009</v>
      </c>
      <c r="O36" s="118">
        <v>0.17</v>
      </c>
    </row>
    <row r="37" spans="1:15">
      <c r="A37" s="107" t="s">
        <v>153</v>
      </c>
      <c r="B37" s="5" t="s">
        <v>184</v>
      </c>
      <c r="C37" s="109" t="s">
        <v>91</v>
      </c>
      <c r="D37" s="118">
        <v>21.160000000000004</v>
      </c>
      <c r="E37" s="131">
        <f t="shared" si="1"/>
        <v>-16.260000000000002</v>
      </c>
      <c r="F37" s="118">
        <v>4.9000000000000004</v>
      </c>
      <c r="G37" s="118">
        <v>0.03</v>
      </c>
      <c r="H37" s="118">
        <v>0.11</v>
      </c>
      <c r="I37" s="118">
        <v>1.48</v>
      </c>
      <c r="J37" s="118">
        <v>2.4900000000000002</v>
      </c>
      <c r="K37" s="118">
        <v>0.11</v>
      </c>
      <c r="L37" s="118">
        <v>0.31</v>
      </c>
      <c r="M37" s="118">
        <v>0.1</v>
      </c>
      <c r="N37" s="118">
        <v>9.0000000000000469E-2</v>
      </c>
      <c r="O37" s="118">
        <v>0.18</v>
      </c>
    </row>
    <row r="38" spans="1:15">
      <c r="A38" s="107" t="s">
        <v>153</v>
      </c>
      <c r="B38" s="5" t="s">
        <v>173</v>
      </c>
      <c r="C38" s="31" t="s">
        <v>92</v>
      </c>
      <c r="D38" s="118">
        <v>89.62</v>
      </c>
      <c r="E38" s="131">
        <f t="shared" si="1"/>
        <v>-43.03</v>
      </c>
      <c r="F38" s="118">
        <v>46.59</v>
      </c>
      <c r="G38" s="118">
        <v>4.8499999999999996</v>
      </c>
      <c r="H38" s="118">
        <v>2.96</v>
      </c>
      <c r="I38" s="118">
        <v>2</v>
      </c>
      <c r="J38" s="118">
        <v>11.06</v>
      </c>
      <c r="K38" s="118">
        <v>2.63</v>
      </c>
      <c r="L38" s="118">
        <v>7.97</v>
      </c>
      <c r="M38" s="118">
        <v>4.8600000000000003</v>
      </c>
      <c r="N38" s="118">
        <v>3.4100000000000055</v>
      </c>
      <c r="O38" s="118">
        <v>6.85</v>
      </c>
    </row>
    <row r="39" spans="1:15">
      <c r="A39" s="107" t="s">
        <v>153</v>
      </c>
      <c r="B39" s="5" t="s">
        <v>185</v>
      </c>
      <c r="C39" s="109" t="s">
        <v>93</v>
      </c>
      <c r="D39" s="118">
        <v>26.32</v>
      </c>
      <c r="E39" s="131">
        <f t="shared" si="1"/>
        <v>-9.09</v>
      </c>
      <c r="F39" s="118">
        <v>17.23</v>
      </c>
      <c r="G39" s="118">
        <v>1.92</v>
      </c>
      <c r="H39" s="118">
        <v>0</v>
      </c>
      <c r="I39" s="118">
        <v>0</v>
      </c>
      <c r="J39" s="118">
        <v>3.25</v>
      </c>
      <c r="K39" s="118">
        <v>1.25</v>
      </c>
      <c r="L39" s="118">
        <v>1.49</v>
      </c>
      <c r="M39" s="118">
        <v>1.72</v>
      </c>
      <c r="N39" s="118">
        <v>6.7799999999999994</v>
      </c>
      <c r="O39" s="118">
        <v>0.82</v>
      </c>
    </row>
    <row r="40" spans="1:15">
      <c r="A40" s="107" t="s">
        <v>153</v>
      </c>
      <c r="B40" s="5" t="s">
        <v>105</v>
      </c>
      <c r="C40" s="109" t="s">
        <v>88</v>
      </c>
      <c r="D40" s="118">
        <v>11.01</v>
      </c>
      <c r="E40" s="118">
        <f t="shared" si="1"/>
        <v>-2.95</v>
      </c>
      <c r="F40" s="118">
        <v>8.06</v>
      </c>
      <c r="G40" s="118">
        <v>0</v>
      </c>
      <c r="H40" s="118">
        <v>0</v>
      </c>
      <c r="I40" s="118">
        <v>0</v>
      </c>
      <c r="J40" s="118">
        <v>1.21</v>
      </c>
      <c r="K40" s="118">
        <v>0</v>
      </c>
      <c r="L40" s="118">
        <v>0.11</v>
      </c>
      <c r="M40" s="118">
        <v>0</v>
      </c>
      <c r="N40" s="118">
        <v>0.52000000000000046</v>
      </c>
      <c r="O40" s="118">
        <v>6.22</v>
      </c>
    </row>
    <row r="41" spans="1:15">
      <c r="A41" s="107" t="s">
        <v>153</v>
      </c>
      <c r="B41" s="5" t="s">
        <v>120</v>
      </c>
      <c r="C41" s="110" t="s">
        <v>89</v>
      </c>
      <c r="D41" s="118">
        <v>1.8199999999999998</v>
      </c>
      <c r="E41" s="118">
        <f t="shared" si="1"/>
        <v>-1</v>
      </c>
      <c r="F41" s="118">
        <v>0.82</v>
      </c>
      <c r="G41" s="118">
        <v>0</v>
      </c>
      <c r="H41" s="118">
        <v>0</v>
      </c>
      <c r="I41" s="118">
        <v>0.13</v>
      </c>
      <c r="J41" s="118">
        <v>0.51</v>
      </c>
      <c r="K41" s="118">
        <v>0.05</v>
      </c>
      <c r="L41" s="118">
        <v>0.05</v>
      </c>
      <c r="M41" s="118">
        <v>0.02</v>
      </c>
      <c r="N41" s="118"/>
      <c r="O41" s="118">
        <v>0.06</v>
      </c>
    </row>
    <row r="42" spans="1:15">
      <c r="A42" s="107" t="s">
        <v>153</v>
      </c>
      <c r="B42" s="5" t="s">
        <v>179</v>
      </c>
      <c r="C42" s="108" t="s">
        <v>180</v>
      </c>
      <c r="D42" s="118">
        <v>0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</row>
    <row r="43" spans="1:15">
      <c r="A43" s="107" t="s">
        <v>153</v>
      </c>
      <c r="B43" s="5" t="s">
        <v>121</v>
      </c>
      <c r="C43" s="31" t="s">
        <v>37</v>
      </c>
      <c r="D43" s="118">
        <v>19</v>
      </c>
      <c r="E43" s="131">
        <f t="shared" ref="E43:E62" si="2">ROUND(F43-D43,2)</f>
        <v>-0.08</v>
      </c>
      <c r="F43" s="118">
        <v>18.920000000000002</v>
      </c>
      <c r="G43" s="118">
        <v>0</v>
      </c>
      <c r="H43" s="118">
        <v>0</v>
      </c>
      <c r="I43" s="118">
        <v>0</v>
      </c>
      <c r="J43" s="118">
        <v>0</v>
      </c>
      <c r="K43" s="118">
        <v>3.38</v>
      </c>
      <c r="L43" s="118">
        <v>1.27</v>
      </c>
      <c r="M43" s="118">
        <v>14.27</v>
      </c>
      <c r="N43" s="118">
        <v>0</v>
      </c>
      <c r="O43" s="118">
        <v>0</v>
      </c>
    </row>
    <row r="44" spans="1:15">
      <c r="A44" s="107" t="s">
        <v>153</v>
      </c>
      <c r="B44" s="5" t="s">
        <v>100</v>
      </c>
      <c r="C44" s="31" t="s">
        <v>38</v>
      </c>
      <c r="D44" s="118">
        <v>42</v>
      </c>
      <c r="E44" s="118">
        <f t="shared" si="2"/>
        <v>-8.11</v>
      </c>
      <c r="F44" s="118">
        <v>33.89</v>
      </c>
      <c r="G44" s="118">
        <v>0.02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  <c r="N44" s="118">
        <v>29.9</v>
      </c>
      <c r="O44" s="118">
        <v>3.97</v>
      </c>
    </row>
    <row r="45" spans="1:15">
      <c r="A45" s="107" t="s">
        <v>153</v>
      </c>
      <c r="B45" s="10" t="s">
        <v>129</v>
      </c>
      <c r="C45" s="31" t="s">
        <v>130</v>
      </c>
      <c r="D45" s="118">
        <v>29.811</v>
      </c>
      <c r="E45" s="131">
        <f t="shared" si="2"/>
        <v>-1.42</v>
      </c>
      <c r="F45" s="118">
        <v>28.39</v>
      </c>
      <c r="G45" s="118">
        <v>1.8</v>
      </c>
      <c r="H45" s="118">
        <v>0.92</v>
      </c>
      <c r="I45" s="118">
        <v>2.16</v>
      </c>
      <c r="J45" s="118">
        <v>8.9700000000000006</v>
      </c>
      <c r="K45" s="118">
        <v>2.2000000000000002</v>
      </c>
      <c r="L45" s="118">
        <v>1.05</v>
      </c>
      <c r="M45" s="118">
        <v>4.51</v>
      </c>
      <c r="N45" s="118">
        <v>3.410000000000001</v>
      </c>
      <c r="O45" s="118">
        <v>3.37</v>
      </c>
    </row>
    <row r="46" spans="1:15">
      <c r="A46" s="107" t="s">
        <v>153</v>
      </c>
      <c r="B46" s="10" t="s">
        <v>181</v>
      </c>
      <c r="C46" s="31" t="s">
        <v>39</v>
      </c>
      <c r="D46" s="118">
        <v>91.920999999999992</v>
      </c>
      <c r="E46" s="131">
        <f t="shared" si="2"/>
        <v>65.489999999999995</v>
      </c>
      <c r="F46" s="118">
        <v>157.41</v>
      </c>
      <c r="G46" s="118">
        <v>1.84</v>
      </c>
      <c r="H46" s="118">
        <v>0.26</v>
      </c>
      <c r="I46" s="118">
        <v>0.4</v>
      </c>
      <c r="J46" s="118">
        <v>2.5299999999999998</v>
      </c>
      <c r="K46" s="118">
        <v>0</v>
      </c>
      <c r="L46" s="118">
        <v>26.05</v>
      </c>
      <c r="M46" s="118">
        <v>18.89</v>
      </c>
      <c r="N46" s="118">
        <v>48.21</v>
      </c>
      <c r="O46" s="118">
        <v>59.23</v>
      </c>
    </row>
    <row r="47" spans="1:15">
      <c r="A47" s="107" t="s">
        <v>153</v>
      </c>
      <c r="B47" s="5" t="s">
        <v>182</v>
      </c>
      <c r="C47" s="31" t="s">
        <v>94</v>
      </c>
      <c r="D47" s="118"/>
      <c r="E47" s="118">
        <f t="shared" si="2"/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</row>
    <row r="48" spans="1:15">
      <c r="A48" s="107" t="s">
        <v>153</v>
      </c>
      <c r="B48" s="5" t="s">
        <v>186</v>
      </c>
      <c r="C48" s="109" t="s">
        <v>95</v>
      </c>
      <c r="D48" s="118"/>
      <c r="E48" s="118">
        <f t="shared" si="2"/>
        <v>3.29</v>
      </c>
      <c r="F48" s="118">
        <v>3.29</v>
      </c>
      <c r="G48" s="118">
        <v>0</v>
      </c>
      <c r="H48" s="118">
        <v>0</v>
      </c>
      <c r="I48" s="118">
        <v>0</v>
      </c>
      <c r="J48" s="118">
        <v>2.87</v>
      </c>
      <c r="K48" s="118">
        <v>0</v>
      </c>
      <c r="L48" s="118">
        <v>0</v>
      </c>
      <c r="M48" s="118">
        <v>0</v>
      </c>
      <c r="N48" s="118">
        <v>0</v>
      </c>
      <c r="O48" s="118">
        <v>0.42</v>
      </c>
    </row>
    <row r="49" spans="1:15">
      <c r="A49" s="107" t="s">
        <v>153</v>
      </c>
      <c r="B49" s="5" t="s">
        <v>152</v>
      </c>
      <c r="C49" s="109" t="s">
        <v>96</v>
      </c>
      <c r="D49" s="118"/>
      <c r="E49" s="118">
        <f t="shared" si="2"/>
        <v>2.96</v>
      </c>
      <c r="F49" s="118">
        <v>2.96</v>
      </c>
      <c r="G49" s="118">
        <v>0.57999999999999996</v>
      </c>
      <c r="H49" s="118">
        <v>7.0000000000000007E-2</v>
      </c>
      <c r="I49" s="118">
        <v>0.16</v>
      </c>
      <c r="J49" s="118">
        <v>0.43</v>
      </c>
      <c r="K49" s="118">
        <v>0.1</v>
      </c>
      <c r="L49" s="118">
        <v>0.69</v>
      </c>
      <c r="M49" s="118">
        <v>0.48</v>
      </c>
      <c r="N49" s="118">
        <v>0.14999999999999974</v>
      </c>
      <c r="O49" s="118">
        <v>0.3</v>
      </c>
    </row>
    <row r="50" spans="1:15">
      <c r="A50" s="2" t="s">
        <v>16</v>
      </c>
      <c r="B50" s="5" t="s">
        <v>122</v>
      </c>
      <c r="C50" s="31" t="s">
        <v>52</v>
      </c>
      <c r="D50" s="118">
        <f>+F50</f>
        <v>0</v>
      </c>
      <c r="E50" s="118">
        <f t="shared" si="2"/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</row>
    <row r="51" spans="1:15">
      <c r="A51" s="2" t="s">
        <v>81</v>
      </c>
      <c r="B51" s="10" t="s">
        <v>135</v>
      </c>
      <c r="C51" s="31" t="s">
        <v>136</v>
      </c>
      <c r="D51" s="118"/>
      <c r="E51" s="118">
        <f t="shared" si="2"/>
        <v>3.78</v>
      </c>
      <c r="F51" s="118">
        <v>3.78</v>
      </c>
      <c r="G51" s="118">
        <v>0.16</v>
      </c>
      <c r="H51" s="118">
        <v>0.09</v>
      </c>
      <c r="I51" s="118">
        <v>0.37</v>
      </c>
      <c r="J51" s="118">
        <v>0.48</v>
      </c>
      <c r="K51" s="118">
        <v>0.28000000000000003</v>
      </c>
      <c r="L51" s="118">
        <v>0.56000000000000005</v>
      </c>
      <c r="M51" s="118">
        <v>0.49</v>
      </c>
      <c r="N51" s="118">
        <v>0.32999999999999963</v>
      </c>
      <c r="O51" s="118">
        <v>1.02</v>
      </c>
    </row>
    <row r="52" spans="1:15">
      <c r="A52" s="2" t="s">
        <v>82</v>
      </c>
      <c r="B52" s="10" t="s">
        <v>137</v>
      </c>
      <c r="C52" s="31" t="s">
        <v>138</v>
      </c>
      <c r="D52" s="118"/>
      <c r="E52" s="118">
        <f t="shared" si="2"/>
        <v>13.65</v>
      </c>
      <c r="F52" s="118">
        <v>13.65</v>
      </c>
      <c r="G52" s="118">
        <v>0.1</v>
      </c>
      <c r="H52" s="118">
        <v>0.94</v>
      </c>
      <c r="I52" s="118">
        <v>0</v>
      </c>
      <c r="J52" s="118">
        <v>7.22</v>
      </c>
      <c r="K52" s="118">
        <v>0</v>
      </c>
      <c r="L52" s="118">
        <v>0.24</v>
      </c>
      <c r="M52" s="118">
        <v>0</v>
      </c>
      <c r="N52" s="118">
        <v>0</v>
      </c>
      <c r="O52" s="118">
        <v>5.15</v>
      </c>
    </row>
    <row r="53" spans="1:15">
      <c r="A53" s="2" t="s">
        <v>83</v>
      </c>
      <c r="B53" s="5" t="s">
        <v>73</v>
      </c>
      <c r="C53" s="31" t="s">
        <v>75</v>
      </c>
      <c r="D53" s="118">
        <v>530.56999999999994</v>
      </c>
      <c r="E53" s="131">
        <f t="shared" si="2"/>
        <v>-111.84</v>
      </c>
      <c r="F53" s="118">
        <v>418.73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89.12</v>
      </c>
      <c r="M53" s="118">
        <v>106.06</v>
      </c>
      <c r="N53" s="118">
        <v>75.56</v>
      </c>
      <c r="O53" s="118">
        <v>147.99</v>
      </c>
    </row>
    <row r="54" spans="1:15">
      <c r="A54" s="2" t="s">
        <v>84</v>
      </c>
      <c r="B54" s="5" t="s">
        <v>74</v>
      </c>
      <c r="C54" s="31" t="s">
        <v>76</v>
      </c>
      <c r="D54" s="118">
        <v>741.63799999999992</v>
      </c>
      <c r="E54" s="131">
        <f t="shared" si="2"/>
        <v>-107.96</v>
      </c>
      <c r="F54" s="118">
        <v>633.67999999999995</v>
      </c>
      <c r="G54" s="118">
        <v>87.13</v>
      </c>
      <c r="H54" s="118">
        <v>65.81</v>
      </c>
      <c r="I54" s="118">
        <v>198.43</v>
      </c>
      <c r="J54" s="118">
        <v>160.21</v>
      </c>
      <c r="K54" s="118">
        <v>122.1</v>
      </c>
      <c r="L54" s="118">
        <v>0</v>
      </c>
      <c r="M54" s="118">
        <v>0</v>
      </c>
      <c r="N54" s="118"/>
      <c r="O54" s="118">
        <v>0</v>
      </c>
    </row>
    <row r="55" spans="1:15">
      <c r="A55" s="2" t="s">
        <v>101</v>
      </c>
      <c r="B55" s="5" t="s">
        <v>104</v>
      </c>
      <c r="C55" s="31" t="s">
        <v>123</v>
      </c>
      <c r="D55" s="118">
        <v>25.96</v>
      </c>
      <c r="E55" s="131">
        <f t="shared" si="2"/>
        <v>-10.88</v>
      </c>
      <c r="F55" s="118">
        <v>15.08</v>
      </c>
      <c r="G55" s="118">
        <v>0.27</v>
      </c>
      <c r="H55" s="118">
        <v>0.23</v>
      </c>
      <c r="I55" s="118">
        <v>0.52</v>
      </c>
      <c r="J55" s="118">
        <v>11.84</v>
      </c>
      <c r="K55" s="118">
        <v>0.15</v>
      </c>
      <c r="L55" s="118">
        <v>0.66</v>
      </c>
      <c r="M55" s="118">
        <v>0.52</v>
      </c>
      <c r="N55" s="118">
        <v>0.35000000000000053</v>
      </c>
      <c r="O55" s="118">
        <v>0.54</v>
      </c>
    </row>
    <row r="56" spans="1:15" s="40" customFormat="1" ht="14.25">
      <c r="A56" s="2" t="s">
        <v>102</v>
      </c>
      <c r="B56" s="5" t="s">
        <v>124</v>
      </c>
      <c r="C56" s="31" t="s">
        <v>125</v>
      </c>
      <c r="D56" s="118">
        <v>2.36</v>
      </c>
      <c r="E56" s="118">
        <f t="shared" si="2"/>
        <v>0.18</v>
      </c>
      <c r="F56" s="118">
        <v>2.54</v>
      </c>
      <c r="G56" s="118">
        <v>0</v>
      </c>
      <c r="H56" s="118">
        <v>0.01</v>
      </c>
      <c r="I56" s="118">
        <v>1</v>
      </c>
      <c r="J56" s="118">
        <v>1.53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</row>
    <row r="57" spans="1:15" s="40" customFormat="1" ht="14.25">
      <c r="A57" s="2" t="s">
        <v>103</v>
      </c>
      <c r="B57" s="5" t="s">
        <v>126</v>
      </c>
      <c r="C57" s="31" t="s">
        <v>127</v>
      </c>
      <c r="D57" s="118">
        <f>+F57</f>
        <v>0</v>
      </c>
      <c r="E57" s="118">
        <f t="shared" si="2"/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</row>
    <row r="58" spans="1:15" s="40" customFormat="1" ht="14.25">
      <c r="A58" s="2" t="s">
        <v>128</v>
      </c>
      <c r="B58" s="10" t="s">
        <v>187</v>
      </c>
      <c r="C58" s="31" t="s">
        <v>139</v>
      </c>
      <c r="D58" s="118"/>
      <c r="E58" s="118">
        <f t="shared" si="2"/>
        <v>2.38</v>
      </c>
      <c r="F58" s="118">
        <v>2.38</v>
      </c>
      <c r="G58" s="118">
        <v>0.4</v>
      </c>
      <c r="H58" s="118">
        <v>0.21</v>
      </c>
      <c r="I58" s="118">
        <v>0.05</v>
      </c>
      <c r="J58" s="118">
        <v>0</v>
      </c>
      <c r="K58" s="118">
        <v>0.56000000000000005</v>
      </c>
      <c r="L58" s="118">
        <v>0.13</v>
      </c>
      <c r="M58" s="118">
        <v>0.12</v>
      </c>
      <c r="N58" s="118">
        <v>9.9999999999999645E-2</v>
      </c>
      <c r="O58" s="118">
        <v>0.81</v>
      </c>
    </row>
    <row r="59" spans="1:15" s="40" customFormat="1" ht="14.25">
      <c r="A59" s="2" t="s">
        <v>131</v>
      </c>
      <c r="B59" s="10" t="s">
        <v>140</v>
      </c>
      <c r="C59" s="31" t="s">
        <v>69</v>
      </c>
      <c r="D59" s="118"/>
      <c r="E59" s="118">
        <f t="shared" si="2"/>
        <v>276.70999999999998</v>
      </c>
      <c r="F59" s="118">
        <v>276.70999999999998</v>
      </c>
      <c r="G59" s="118">
        <v>15.07</v>
      </c>
      <c r="H59" s="118">
        <v>2.1800000000000002</v>
      </c>
      <c r="I59" s="118">
        <v>7.51</v>
      </c>
      <c r="J59" s="118">
        <v>24.31</v>
      </c>
      <c r="K59" s="118">
        <v>35.14</v>
      </c>
      <c r="L59" s="118">
        <v>86.26</v>
      </c>
      <c r="M59" s="118">
        <v>63.9</v>
      </c>
      <c r="N59" s="118">
        <v>17.609999999999975</v>
      </c>
      <c r="O59" s="118">
        <v>24.73</v>
      </c>
    </row>
    <row r="60" spans="1:15">
      <c r="A60" s="2" t="s">
        <v>132</v>
      </c>
      <c r="B60" s="10" t="s">
        <v>68</v>
      </c>
      <c r="C60" s="31" t="s">
        <v>141</v>
      </c>
      <c r="D60" s="118"/>
      <c r="E60" s="118">
        <f t="shared" si="2"/>
        <v>216.12</v>
      </c>
      <c r="F60" s="118">
        <v>216.12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9.49</v>
      </c>
      <c r="M60" s="118">
        <v>178.38</v>
      </c>
      <c r="N60" s="118">
        <v>28.25</v>
      </c>
      <c r="O60" s="118">
        <v>0</v>
      </c>
    </row>
    <row r="61" spans="1:15">
      <c r="A61" s="2" t="s">
        <v>134</v>
      </c>
      <c r="B61" s="10" t="s">
        <v>71</v>
      </c>
      <c r="C61" s="31" t="s">
        <v>80</v>
      </c>
      <c r="D61" s="118"/>
      <c r="E61" s="118">
        <f t="shared" si="2"/>
        <v>8.89</v>
      </c>
      <c r="F61" s="118">
        <v>8.89</v>
      </c>
      <c r="G61" s="118">
        <v>0</v>
      </c>
      <c r="H61" s="118">
        <v>0.01</v>
      </c>
      <c r="I61" s="118">
        <v>0</v>
      </c>
      <c r="J61" s="118">
        <v>0</v>
      </c>
      <c r="K61" s="118">
        <v>0</v>
      </c>
      <c r="L61" s="118">
        <v>0</v>
      </c>
      <c r="M61" s="118">
        <v>0</v>
      </c>
      <c r="N61" s="118">
        <v>0</v>
      </c>
      <c r="O61" s="118">
        <v>8.8800000000000008</v>
      </c>
    </row>
    <row r="62" spans="1:15" s="42" customFormat="1">
      <c r="A62" s="95">
        <v>3</v>
      </c>
      <c r="B62" s="96" t="s">
        <v>72</v>
      </c>
      <c r="C62" s="152" t="s">
        <v>98</v>
      </c>
      <c r="D62" s="130">
        <v>686.23599999999999</v>
      </c>
      <c r="E62" s="140">
        <f t="shared" si="2"/>
        <v>138.97</v>
      </c>
      <c r="F62" s="140">
        <v>825.21</v>
      </c>
      <c r="G62" s="140">
        <v>2.76</v>
      </c>
      <c r="H62" s="140">
        <v>11.62</v>
      </c>
      <c r="I62" s="140">
        <v>0</v>
      </c>
      <c r="J62" s="140">
        <v>1.51</v>
      </c>
      <c r="K62" s="140">
        <v>25.09</v>
      </c>
      <c r="L62" s="140">
        <v>152.96</v>
      </c>
      <c r="M62" s="140">
        <v>141.05000000000001</v>
      </c>
      <c r="N62" s="140">
        <v>460.17</v>
      </c>
      <c r="O62" s="140">
        <v>30.05</v>
      </c>
    </row>
    <row r="63" spans="1:15" s="40" customFormat="1" ht="14.25" hidden="1">
      <c r="A63" s="149" t="s">
        <v>155</v>
      </c>
      <c r="B63" s="150" t="s">
        <v>191</v>
      </c>
      <c r="C63" s="149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</row>
    <row r="64" spans="1:15" s="103" customFormat="1" hidden="1">
      <c r="A64" s="101">
        <v>1</v>
      </c>
      <c r="B64" s="102" t="s">
        <v>188</v>
      </c>
      <c r="C64" s="101" t="s">
        <v>142</v>
      </c>
      <c r="D64" s="100"/>
      <c r="E64" s="124">
        <f t="shared" ref="E64:E76" si="3">ROUND(F64-D64,2)</f>
        <v>0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</row>
    <row r="65" spans="1:15" s="103" customFormat="1" hidden="1">
      <c r="A65" s="101">
        <v>2</v>
      </c>
      <c r="B65" s="102" t="s">
        <v>189</v>
      </c>
      <c r="C65" s="101" t="s">
        <v>143</v>
      </c>
      <c r="D65" s="100"/>
      <c r="E65" s="124">
        <f t="shared" si="3"/>
        <v>0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</row>
    <row r="66" spans="1:15" s="103" customFormat="1" hidden="1">
      <c r="A66" s="101">
        <v>3</v>
      </c>
      <c r="B66" s="102" t="s">
        <v>190</v>
      </c>
      <c r="C66" s="101" t="s">
        <v>144</v>
      </c>
      <c r="D66" s="100">
        <v>4581.8999999999996</v>
      </c>
      <c r="E66" s="124">
        <f t="shared" si="3"/>
        <v>556.61</v>
      </c>
      <c r="F66" s="100">
        <f>+SUM(G66:O66)</f>
        <v>5138.5144</v>
      </c>
      <c r="G66" s="100">
        <f>+G79</f>
        <v>184.47519699999998</v>
      </c>
      <c r="H66" s="100">
        <f>+H79</f>
        <v>160.096081</v>
      </c>
      <c r="I66" s="100">
        <f>+I79</f>
        <v>364.24398500000001</v>
      </c>
      <c r="J66" s="100">
        <f>+J79</f>
        <v>624.04196999999999</v>
      </c>
      <c r="K66" s="100">
        <f>+K79</f>
        <v>340.79290700000001</v>
      </c>
      <c r="L66" s="100"/>
      <c r="M66" s="100"/>
      <c r="N66" s="100"/>
      <c r="O66" s="100">
        <f>+O79</f>
        <v>3464.8642599999998</v>
      </c>
    </row>
    <row r="67" spans="1:15" s="103" customFormat="1" ht="40.5" hidden="1">
      <c r="A67" s="97">
        <v>4</v>
      </c>
      <c r="B67" s="104" t="s">
        <v>192</v>
      </c>
      <c r="C67" s="97" t="s">
        <v>193</v>
      </c>
      <c r="D67" s="100">
        <v>5013.7113000000008</v>
      </c>
      <c r="E67" s="124">
        <f t="shared" si="3"/>
        <v>250.69</v>
      </c>
      <c r="F67" s="100">
        <f>+D67*1.05</f>
        <v>5264.3968650000015</v>
      </c>
      <c r="G67" s="100">
        <f>+G11+0.45*G14</f>
        <v>34.673500000000004</v>
      </c>
      <c r="H67" s="100">
        <f t="shared" ref="H67:N67" si="4">+H11+0.45*H14</f>
        <v>30.191499999999998</v>
      </c>
      <c r="I67" s="100">
        <f t="shared" si="4"/>
        <v>74.721000000000004</v>
      </c>
      <c r="J67" s="100">
        <f t="shared" si="4"/>
        <v>125.6465</v>
      </c>
      <c r="K67" s="100">
        <f t="shared" si="4"/>
        <v>58.36</v>
      </c>
      <c r="L67" s="100">
        <f t="shared" si="4"/>
        <v>809.77549999999985</v>
      </c>
      <c r="M67" s="100">
        <f t="shared" si="4"/>
        <v>1282.8685</v>
      </c>
      <c r="N67" s="100">
        <f t="shared" si="4"/>
        <v>1535.9540000000002</v>
      </c>
      <c r="O67" s="136">
        <f>+F67-SUM(G67:N67)</f>
        <v>1312.2063650000014</v>
      </c>
    </row>
    <row r="68" spans="1:15" s="103" customFormat="1" ht="27" hidden="1">
      <c r="A68" s="97">
        <v>5</v>
      </c>
      <c r="B68" s="104" t="s">
        <v>194</v>
      </c>
      <c r="C68" s="97" t="s">
        <v>195</v>
      </c>
      <c r="D68" s="100">
        <v>1092.8799999999997</v>
      </c>
      <c r="E68" s="124">
        <f t="shared" si="3"/>
        <v>643.37</v>
      </c>
      <c r="F68" s="100">
        <f>+F17</f>
        <v>1736.25</v>
      </c>
      <c r="G68" s="100">
        <f t="shared" ref="G68:O68" si="5">+G17</f>
        <v>0</v>
      </c>
      <c r="H68" s="100">
        <f t="shared" si="5"/>
        <v>0</v>
      </c>
      <c r="I68" s="100">
        <f t="shared" si="5"/>
        <v>0</v>
      </c>
      <c r="J68" s="100">
        <f t="shared" si="5"/>
        <v>0</v>
      </c>
      <c r="K68" s="100">
        <f t="shared" si="5"/>
        <v>3.33</v>
      </c>
      <c r="L68" s="100">
        <f t="shared" si="5"/>
        <v>708.92</v>
      </c>
      <c r="M68" s="100">
        <f t="shared" si="5"/>
        <v>286.08999999999997</v>
      </c>
      <c r="N68" s="100">
        <f t="shared" si="5"/>
        <v>710.03000000000009</v>
      </c>
      <c r="O68" s="100">
        <f t="shared" si="5"/>
        <v>27.88</v>
      </c>
    </row>
    <row r="69" spans="1:15" s="103" customFormat="1" hidden="1">
      <c r="A69" s="97">
        <v>6</v>
      </c>
      <c r="B69" s="104" t="s">
        <v>157</v>
      </c>
      <c r="C69" s="97" t="s">
        <v>158</v>
      </c>
      <c r="D69" s="100">
        <v>709</v>
      </c>
      <c r="E69" s="124" t="e">
        <f t="shared" si="3"/>
        <v>#REF!</v>
      </c>
      <c r="F69" s="100" t="e">
        <f>+#REF!</f>
        <v>#REF!</v>
      </c>
      <c r="G69" s="100"/>
      <c r="H69" s="100"/>
      <c r="I69" s="100"/>
      <c r="J69" s="100"/>
      <c r="K69" s="100">
        <f>0.01*K14+0.02*K17+0.015*K19+0.5*K28+K34*0.05+K35*0.03+K36*0.05+K43+K52+0.2</f>
        <v>12.657600000000002</v>
      </c>
      <c r="L69" s="136" t="e">
        <f>+F69-SUM(G69:K69)-SUM(M69:O69)</f>
        <v>#REF!</v>
      </c>
      <c r="M69" s="100">
        <f>0.01*M14+0.02*M17+0.015*M19+0.5*M28+M34*0.05+M35*0.03+M36*0.05+M43+M52+0.2</f>
        <v>102.20444999999999</v>
      </c>
      <c r="N69" s="100">
        <f>0.01*N14+0.02*N17+0.015*N19+0.5*N28+N34*0.05+N35*0.03+N36*0.05+N43+N52+0.2</f>
        <v>115.07529999999998</v>
      </c>
      <c r="O69" s="100">
        <f>0.01*O14+0.02*O17+0.015*O19+0.5*O28+O34*0.05+O35*0.03+O36*0.05+O43+O52+0.2</f>
        <v>114.63625</v>
      </c>
    </row>
    <row r="70" spans="1:15" s="103" customFormat="1" hidden="1">
      <c r="A70" s="97">
        <v>7</v>
      </c>
      <c r="B70" s="104" t="s">
        <v>196</v>
      </c>
      <c r="C70" s="97" t="s">
        <v>197</v>
      </c>
      <c r="D70" s="100"/>
      <c r="E70" s="124">
        <f t="shared" si="3"/>
        <v>0</v>
      </c>
      <c r="F70" s="100">
        <f>+SUM(G70:O70)</f>
        <v>0</v>
      </c>
      <c r="G70" s="100"/>
      <c r="H70" s="100"/>
      <c r="I70" s="100"/>
      <c r="J70" s="100"/>
      <c r="K70" s="100"/>
      <c r="L70" s="100"/>
      <c r="M70" s="100"/>
      <c r="N70" s="100"/>
      <c r="O70" s="100"/>
    </row>
    <row r="71" spans="1:15" s="103" customFormat="1" ht="27" hidden="1">
      <c r="A71" s="97">
        <v>8</v>
      </c>
      <c r="B71" s="104" t="s">
        <v>198</v>
      </c>
      <c r="C71" s="97" t="s">
        <v>199</v>
      </c>
      <c r="D71" s="100">
        <v>211.22</v>
      </c>
      <c r="E71" s="124">
        <f t="shared" si="3"/>
        <v>-159.72999999999999</v>
      </c>
      <c r="F71" s="100">
        <f>+F27</f>
        <v>51.49</v>
      </c>
      <c r="G71" s="100">
        <f t="shared" ref="G71:O71" si="6">+G27</f>
        <v>0</v>
      </c>
      <c r="H71" s="100">
        <f t="shared" si="6"/>
        <v>0</v>
      </c>
      <c r="I71" s="100">
        <f t="shared" si="6"/>
        <v>0</v>
      </c>
      <c r="J71" s="100">
        <f t="shared" si="6"/>
        <v>0</v>
      </c>
      <c r="K71" s="100">
        <f t="shared" si="6"/>
        <v>0</v>
      </c>
      <c r="L71" s="100">
        <f t="shared" si="6"/>
        <v>0</v>
      </c>
      <c r="M71" s="100">
        <f t="shared" si="6"/>
        <v>0</v>
      </c>
      <c r="N71" s="100">
        <f t="shared" si="6"/>
        <v>51.49</v>
      </c>
      <c r="O71" s="100">
        <f t="shared" si="6"/>
        <v>0</v>
      </c>
    </row>
    <row r="72" spans="1:15" s="103" customFormat="1" hidden="1">
      <c r="A72" s="97">
        <v>9</v>
      </c>
      <c r="B72" s="104" t="s">
        <v>200</v>
      </c>
      <c r="C72" s="97" t="s">
        <v>201</v>
      </c>
      <c r="D72" s="100">
        <v>2308</v>
      </c>
      <c r="E72" s="124">
        <f t="shared" si="3"/>
        <v>-1508.56</v>
      </c>
      <c r="F72" s="100">
        <f>+SUM(G72:O72)</f>
        <v>799.43999999999994</v>
      </c>
      <c r="G72" s="100">
        <f>0.1*G13+0.1*G14+G24+G25+G26+G29+G34*0.8+G35*0.8+G36+G37+G38+G39+G41+G49+G51+G52+G54*0.8+G55+G56+G58+G59*0.1+G61</f>
        <v>100.44699999999999</v>
      </c>
      <c r="H72" s="100">
        <f>0.1*H13+0.1*H14+H24+H25+H26+H29+H34*0.8+H35*0.8+H36+H37+H38+H39+H41+H49+H51+H52+H54*0.8+H55+H56+H58+H59*0.1+H61</f>
        <v>82.257000000000005</v>
      </c>
      <c r="I72" s="100">
        <f>0.1*I13+0.1*I14+I24+I25+I26+I29+I34*0.8+I35*0.8+I36+I37+I38+I39+I41+I49+I51+I52+I54*0.8+I55+I56+I58+I59*0.1+I61</f>
        <v>202.108</v>
      </c>
      <c r="J72" s="100">
        <f>0.1*J13+0.1*J14+J24+J25+J26+J29+J34*0.8+J35*0.8+J36+J37+J38+J39+J41+J49+J51+J52+J54*0.8+J55+J56+J58+J59*0.1+J61</f>
        <v>277.21899999999994</v>
      </c>
      <c r="K72" s="100">
        <f>0.1*K13+0.1*K14+K24+K25+K26+K29+K34*0.8+K35*0.8+K36+K37+K38+K39+K41+K49+K51+K52+K54*0.8+K55+K56+K58+K59*0.1+K61</f>
        <v>137.40900000000002</v>
      </c>
      <c r="L72" s="100"/>
      <c r="M72" s="100"/>
      <c r="N72" s="100"/>
      <c r="O72" s="136"/>
    </row>
    <row r="73" spans="1:15" s="103" customFormat="1" hidden="1">
      <c r="A73" s="97">
        <v>10</v>
      </c>
      <c r="B73" s="104" t="s">
        <v>202</v>
      </c>
      <c r="C73" s="97" t="s">
        <v>203</v>
      </c>
      <c r="D73" s="100">
        <v>1441</v>
      </c>
      <c r="E73" s="124" t="e">
        <f t="shared" si="3"/>
        <v>#REF!</v>
      </c>
      <c r="F73" s="100" t="e">
        <f>+#REF!</f>
        <v>#REF!</v>
      </c>
      <c r="G73" s="100">
        <f>+G28+G29+G34*0.2+G35*0.2+G36*0.2+G37*0.5+G38*0.3+G39*0.3+G41+G43+G48+G49+G51</f>
        <v>9.5479999999999983</v>
      </c>
      <c r="H73" s="100">
        <f t="shared" ref="H73:N73" si="7">+H28+H29+H34*0.2+H35*0.2+H36*0.2+H37*0.5+H38*0.3+H39*0.3+H41+H43+H48+H49+H51</f>
        <v>10.956999999999997</v>
      </c>
      <c r="I73" s="100">
        <f t="shared" si="7"/>
        <v>14.749999999999993</v>
      </c>
      <c r="J73" s="100">
        <f t="shared" si="7"/>
        <v>26.742000000000008</v>
      </c>
      <c r="K73" s="100">
        <f t="shared" si="7"/>
        <v>27.463000000000005</v>
      </c>
      <c r="L73" s="100">
        <f t="shared" si="7"/>
        <v>102.61900000000001</v>
      </c>
      <c r="M73" s="100">
        <f t="shared" si="7"/>
        <v>154.13600000000002</v>
      </c>
      <c r="N73" s="100">
        <f t="shared" si="7"/>
        <v>186.68999999999986</v>
      </c>
      <c r="O73" s="136" t="e">
        <f>+F73-SUM(G73:N73)</f>
        <v>#REF!</v>
      </c>
    </row>
    <row r="74" spans="1:15" s="103" customFormat="1" hidden="1">
      <c r="A74" s="97">
        <v>11</v>
      </c>
      <c r="B74" s="104" t="s">
        <v>171</v>
      </c>
      <c r="C74" s="97" t="s">
        <v>156</v>
      </c>
      <c r="D74" s="100"/>
      <c r="E74" s="124" t="e">
        <f t="shared" si="3"/>
        <v>#REF!</v>
      </c>
      <c r="F74" s="100" t="e">
        <f>+#REF!</f>
        <v>#REF!</v>
      </c>
      <c r="G74" s="100" t="e">
        <f>+$F$74*G73/$F$73*2</f>
        <v>#REF!</v>
      </c>
      <c r="H74" s="100" t="e">
        <f>+$F$74*H73/$F$73*2</f>
        <v>#REF!</v>
      </c>
      <c r="I74" s="100" t="e">
        <f>+$F$74*I73/$F$73*2</f>
        <v>#REF!</v>
      </c>
      <c r="J74" s="100" t="e">
        <f>+$F$74*J73/$F$73*2</f>
        <v>#REF!</v>
      </c>
      <c r="K74" s="100" t="e">
        <f>+$F$74*K73/$F$73*2</f>
        <v>#REF!</v>
      </c>
      <c r="L74" s="100"/>
      <c r="M74" s="100"/>
      <c r="N74" s="100"/>
      <c r="O74" s="136" t="e">
        <f>+F74-SUM(G74:N74)</f>
        <v>#REF!</v>
      </c>
    </row>
    <row r="75" spans="1:15" s="103" customFormat="1" hidden="1">
      <c r="A75" s="97">
        <v>12</v>
      </c>
      <c r="B75" s="104" t="s">
        <v>204</v>
      </c>
      <c r="C75" s="97" t="s">
        <v>205</v>
      </c>
      <c r="D75" s="100">
        <v>2463</v>
      </c>
      <c r="E75" s="124">
        <f t="shared" si="3"/>
        <v>469.58</v>
      </c>
      <c r="F75" s="100">
        <f>+SUM(G75:O75)</f>
        <v>2932.579721311361</v>
      </c>
      <c r="G75" s="100"/>
      <c r="H75" s="100"/>
      <c r="I75" s="100"/>
      <c r="J75" s="100"/>
      <c r="K75" s="100"/>
      <c r="L75" s="100">
        <v>585.43407640791202</v>
      </c>
      <c r="M75" s="100">
        <v>738.68163742650904</v>
      </c>
      <c r="N75" s="100">
        <v>903.75831626557897</v>
      </c>
      <c r="O75" s="100">
        <v>704.705691211361</v>
      </c>
    </row>
    <row r="76" spans="1:15" s="103" customFormat="1" ht="27" hidden="1">
      <c r="A76" s="95">
        <v>13</v>
      </c>
      <c r="B76" s="105" t="s">
        <v>159</v>
      </c>
      <c r="C76" s="95" t="s">
        <v>160</v>
      </c>
      <c r="D76" s="87"/>
      <c r="E76" s="140" t="e">
        <f t="shared" si="3"/>
        <v>#REF!</v>
      </c>
      <c r="F76" s="87" t="e">
        <f>+#REF!</f>
        <v>#REF!</v>
      </c>
      <c r="G76" s="87"/>
      <c r="H76" s="87"/>
      <c r="I76" s="87"/>
      <c r="J76" s="87"/>
      <c r="K76" s="87"/>
      <c r="L76" s="87" t="e">
        <f>+$F$76*L79/SUM($L$79:$N$79)</f>
        <v>#REF!</v>
      </c>
      <c r="M76" s="87" t="e">
        <f>+$F$76*M79/SUM($L$79:$N$79)</f>
        <v>#REF!</v>
      </c>
      <c r="N76" s="87" t="e">
        <f>+$F$76*N79/SUM($L$79:$N$79)</f>
        <v>#REF!</v>
      </c>
      <c r="O76" s="87"/>
    </row>
    <row r="77" spans="1:15" hidden="1">
      <c r="A77" s="21"/>
      <c r="B77" s="76" t="s">
        <v>206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idden="1"/>
    <row r="79" spans="1:15" hidden="1">
      <c r="A79" s="80"/>
      <c r="B79" s="81" t="s">
        <v>53</v>
      </c>
      <c r="C79" s="82"/>
      <c r="D79" s="141">
        <f>D9+D22+D62</f>
        <v>18373.63</v>
      </c>
      <c r="E79" s="83">
        <f>ROUND(F79-D79,2)</f>
        <v>-0.01</v>
      </c>
      <c r="F79" s="83">
        <v>18373.619112</v>
      </c>
      <c r="G79" s="83">
        <v>184.47519699999998</v>
      </c>
      <c r="H79" s="83">
        <v>160.096081</v>
      </c>
      <c r="I79" s="83">
        <v>364.24398500000001</v>
      </c>
      <c r="J79" s="83">
        <v>624.04196999999999</v>
      </c>
      <c r="K79" s="83">
        <v>340.79290700000001</v>
      </c>
      <c r="L79" s="83">
        <v>3332.5587120000005</v>
      </c>
      <c r="M79" s="83">
        <v>4384.6368009999997</v>
      </c>
      <c r="N79" s="83">
        <v>5517.9091989999997</v>
      </c>
      <c r="O79" s="83">
        <v>3464.8642599999998</v>
      </c>
    </row>
    <row r="80" spans="1:15" hidden="1">
      <c r="G80" s="33" t="s">
        <v>176</v>
      </c>
    </row>
    <row r="81" spans="2:7" hidden="1">
      <c r="B81" s="41" t="s">
        <v>174</v>
      </c>
      <c r="F81" s="33">
        <v>992.73</v>
      </c>
      <c r="G81" s="72">
        <f>F15-F81</f>
        <v>-992.73</v>
      </c>
    </row>
    <row r="82" spans="2:7" hidden="1">
      <c r="B82" s="41" t="s">
        <v>175</v>
      </c>
      <c r="F82" s="33">
        <v>1241.82</v>
      </c>
      <c r="G82" s="52">
        <f>F17-F82</f>
        <v>494.43000000000006</v>
      </c>
    </row>
  </sheetData>
  <mergeCells count="10">
    <mergeCell ref="A1:B1"/>
    <mergeCell ref="B2:O2"/>
    <mergeCell ref="A5:A6"/>
    <mergeCell ref="B5:B6"/>
    <mergeCell ref="C5:C6"/>
    <mergeCell ref="D5:D6"/>
    <mergeCell ref="E5:E6"/>
    <mergeCell ref="F5:F6"/>
    <mergeCell ref="G5:O5"/>
    <mergeCell ref="A3:O3"/>
  </mergeCells>
  <phoneticPr fontId="51" type="noConversion"/>
  <conditionalFormatting sqref="D64:E76">
    <cfRule type="cellIs" dxfId="10" priority="2" operator="lessThan">
      <formula>0</formula>
    </cfRule>
  </conditionalFormatting>
  <conditionalFormatting sqref="D8:K8 K69:O69 D63:K63 D10:K10 D9:O9 D11:O62">
    <cfRule type="cellIs" dxfId="9" priority="7" operator="lessThan">
      <formula>0</formula>
    </cfRule>
  </conditionalFormatting>
  <conditionalFormatting sqref="F64:K66">
    <cfRule type="cellIs" dxfId="8" priority="6" operator="lessThan">
      <formula>0</formula>
    </cfRule>
  </conditionalFormatting>
  <conditionalFormatting sqref="F67:N67">
    <cfRule type="cellIs" dxfId="7" priority="3" operator="lessThan">
      <formula>0</formula>
    </cfRule>
  </conditionalFormatting>
  <conditionalFormatting sqref="F68:O76">
    <cfRule type="cellIs" dxfId="6" priority="1" operator="lessThan">
      <formula>0</formula>
    </cfRule>
  </conditionalFormatting>
  <conditionalFormatting sqref="L8:N8 L63:N66 L10:O10">
    <cfRule type="cellIs" dxfId="5" priority="5" operator="lessThan">
      <formula>0</formula>
    </cfRule>
  </conditionalFormatting>
  <conditionalFormatting sqref="O8 O63:O67">
    <cfRule type="cellIs" dxfId="4" priority="4" operator="lessThan">
      <formula>0</formula>
    </cfRule>
  </conditionalFormatting>
  <pageMargins left="0.55000000000000004" right="0.3" top="0.4" bottom="0.3" header="0.3" footer="0.3"/>
  <pageSetup paperSize="9" firstPageNumber="6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Zeros="0" zoomScaleNormal="100" workbookViewId="0">
      <selection activeCell="A3" sqref="A3:M3"/>
    </sheetView>
  </sheetViews>
  <sheetFormatPr defaultColWidth="9.140625" defaultRowHeight="12.75"/>
  <cols>
    <col min="1" max="1" width="5.28515625" style="16" customWidth="1"/>
    <col min="2" max="2" width="50.7109375" style="16" customWidth="1"/>
    <col min="3" max="3" width="6" style="16" bestFit="1" customWidth="1"/>
    <col min="4" max="4" width="9.7109375" style="16" customWidth="1"/>
    <col min="5" max="6" width="9.5703125" style="16" customWidth="1"/>
    <col min="7" max="7" width="11.140625" style="16" customWidth="1"/>
    <col min="8" max="9" width="9.5703125" style="16" customWidth="1"/>
    <col min="10" max="10" width="8.85546875" style="16" customWidth="1"/>
    <col min="11" max="11" width="9.5703125" style="16" customWidth="1"/>
    <col min="12" max="12" width="9.28515625" style="16" customWidth="1"/>
    <col min="13" max="13" width="9.7109375" style="16" customWidth="1"/>
    <col min="14" max="16384" width="9.140625" style="16"/>
  </cols>
  <sheetData>
    <row r="1" spans="1:23" ht="15.75">
      <c r="A1" s="181" t="s">
        <v>225</v>
      </c>
      <c r="B1" s="181"/>
      <c r="C1" s="14"/>
      <c r="D1" s="14"/>
      <c r="E1" s="14"/>
      <c r="F1" s="14"/>
      <c r="G1" s="14"/>
      <c r="H1" s="14"/>
      <c r="I1" s="14"/>
      <c r="J1" s="14"/>
      <c r="K1" s="14"/>
      <c r="L1" s="24"/>
      <c r="M1" s="14"/>
    </row>
    <row r="2" spans="1:23" ht="19.5" customHeight="1">
      <c r="A2" s="180" t="s">
        <v>226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23" ht="16.5">
      <c r="A3" s="179" t="s">
        <v>230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23" s="44" customFormat="1" ht="15.75">
      <c r="B4" s="153"/>
      <c r="C4" s="153"/>
      <c r="D4" s="153"/>
      <c r="E4" s="153"/>
      <c r="F4" s="153"/>
      <c r="G4" s="153"/>
      <c r="H4" s="153"/>
      <c r="I4" s="153"/>
      <c r="J4" s="153"/>
      <c r="K4" s="154"/>
      <c r="L4" s="155"/>
      <c r="M4" s="156" t="s">
        <v>42</v>
      </c>
    </row>
    <row r="5" spans="1:23">
      <c r="A5" s="182" t="s">
        <v>0</v>
      </c>
      <c r="B5" s="182" t="s">
        <v>145</v>
      </c>
      <c r="C5" s="182" t="s">
        <v>41</v>
      </c>
      <c r="D5" s="182" t="s">
        <v>162</v>
      </c>
      <c r="E5" s="178" t="s">
        <v>151</v>
      </c>
      <c r="F5" s="178"/>
      <c r="G5" s="178"/>
      <c r="H5" s="178"/>
      <c r="I5" s="178"/>
      <c r="J5" s="178"/>
      <c r="K5" s="178"/>
      <c r="L5" s="178"/>
      <c r="M5" s="178"/>
    </row>
    <row r="6" spans="1:23" s="17" customFormat="1" ht="25.5">
      <c r="A6" s="182"/>
      <c r="B6" s="182"/>
      <c r="C6" s="182"/>
      <c r="D6" s="182"/>
      <c r="E6" s="27" t="s">
        <v>209</v>
      </c>
      <c r="F6" s="27" t="s">
        <v>217</v>
      </c>
      <c r="G6" s="27" t="s">
        <v>210</v>
      </c>
      <c r="H6" s="27" t="s">
        <v>211</v>
      </c>
      <c r="I6" s="27" t="s">
        <v>212</v>
      </c>
      <c r="J6" s="27" t="s">
        <v>213</v>
      </c>
      <c r="K6" s="27" t="s">
        <v>214</v>
      </c>
      <c r="L6" s="27" t="s">
        <v>215</v>
      </c>
      <c r="M6" s="27" t="s">
        <v>216</v>
      </c>
    </row>
    <row r="7" spans="1:23" s="18" customFormat="1" ht="15" customHeight="1">
      <c r="A7" s="25" t="s">
        <v>43</v>
      </c>
      <c r="B7" s="26" t="s">
        <v>44</v>
      </c>
      <c r="C7" s="26" t="s">
        <v>45</v>
      </c>
      <c r="D7" s="25" t="s">
        <v>220</v>
      </c>
      <c r="E7" s="26" t="s">
        <v>46</v>
      </c>
      <c r="F7" s="26" t="s">
        <v>47</v>
      </c>
      <c r="G7" s="26" t="s">
        <v>48</v>
      </c>
      <c r="H7" s="26" t="s">
        <v>49</v>
      </c>
      <c r="I7" s="25" t="s">
        <v>50</v>
      </c>
      <c r="J7" s="25" t="s">
        <v>54</v>
      </c>
      <c r="K7" s="26" t="s">
        <v>55</v>
      </c>
      <c r="L7" s="25" t="s">
        <v>60</v>
      </c>
      <c r="M7" s="26" t="s">
        <v>218</v>
      </c>
    </row>
    <row r="8" spans="1:23" s="113" customFormat="1" ht="13.5">
      <c r="A8" s="97">
        <v>1</v>
      </c>
      <c r="B8" s="98" t="s">
        <v>17</v>
      </c>
      <c r="C8" s="112" t="s">
        <v>51</v>
      </c>
      <c r="D8" s="139">
        <v>256.92</v>
      </c>
      <c r="E8" s="139">
        <v>16.32</v>
      </c>
      <c r="F8" s="139">
        <v>2.48</v>
      </c>
      <c r="G8" s="139">
        <v>76.809999999999988</v>
      </c>
      <c r="H8" s="139">
        <v>18.38</v>
      </c>
      <c r="I8" s="139">
        <v>1.28</v>
      </c>
      <c r="J8" s="139">
        <v>25.060000000000002</v>
      </c>
      <c r="K8" s="139">
        <v>34.75</v>
      </c>
      <c r="L8" s="139">
        <v>57.21</v>
      </c>
      <c r="M8" s="139">
        <v>24.629999999999981</v>
      </c>
      <c r="N8" s="142"/>
      <c r="O8" s="142"/>
      <c r="P8" s="142"/>
      <c r="Q8" s="142"/>
      <c r="R8" s="142"/>
      <c r="S8" s="142"/>
      <c r="T8" s="142"/>
      <c r="U8" s="142"/>
      <c r="V8" s="142"/>
      <c r="W8" s="142"/>
    </row>
    <row r="9" spans="1:23" s="19" customFormat="1">
      <c r="A9" s="94"/>
      <c r="B9" s="63" t="s">
        <v>23</v>
      </c>
      <c r="C9" s="88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42"/>
      <c r="O9" s="142"/>
      <c r="P9" s="142"/>
      <c r="Q9" s="142"/>
      <c r="R9" s="142"/>
      <c r="S9" s="142"/>
      <c r="T9" s="142"/>
      <c r="U9" s="142"/>
      <c r="V9" s="142"/>
    </row>
    <row r="10" spans="1:23">
      <c r="A10" s="12" t="s">
        <v>1</v>
      </c>
      <c r="B10" s="28" t="s">
        <v>99</v>
      </c>
      <c r="C10" s="85" t="s">
        <v>97</v>
      </c>
      <c r="D10" s="133">
        <v>96.53</v>
      </c>
      <c r="E10" s="133">
        <v>8.8000000000000007</v>
      </c>
      <c r="F10" s="133">
        <v>0.43</v>
      </c>
      <c r="G10" s="133">
        <v>69.8</v>
      </c>
      <c r="H10" s="133">
        <v>14.2</v>
      </c>
      <c r="I10" s="133">
        <v>0</v>
      </c>
      <c r="J10" s="133">
        <v>1.37</v>
      </c>
      <c r="K10" s="133">
        <v>1.5</v>
      </c>
      <c r="L10" s="133">
        <v>0</v>
      </c>
      <c r="M10" s="133">
        <v>0.42999999999999261</v>
      </c>
      <c r="N10" s="142"/>
      <c r="O10" s="142"/>
      <c r="P10" s="142"/>
      <c r="Q10" s="142"/>
      <c r="R10" s="142"/>
      <c r="S10" s="142"/>
      <c r="T10" s="142"/>
      <c r="U10" s="142"/>
      <c r="V10" s="142"/>
    </row>
    <row r="11" spans="1:23" s="20" customFormat="1">
      <c r="A11" s="93"/>
      <c r="B11" s="8" t="s">
        <v>107</v>
      </c>
      <c r="C11" s="89" t="s">
        <v>108</v>
      </c>
      <c r="D11" s="134">
        <v>72.760000000000005</v>
      </c>
      <c r="E11" s="134">
        <v>3.6</v>
      </c>
      <c r="F11" s="134">
        <v>0.43</v>
      </c>
      <c r="G11" s="134">
        <v>68.3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0.43000000000000682</v>
      </c>
      <c r="N11" s="142"/>
      <c r="O11" s="142"/>
      <c r="P11" s="142"/>
      <c r="Q11" s="142"/>
      <c r="R11" s="142"/>
      <c r="S11" s="142"/>
      <c r="T11" s="142"/>
      <c r="U11" s="142"/>
      <c r="V11" s="142"/>
    </row>
    <row r="12" spans="1:23">
      <c r="A12" s="12" t="s">
        <v>2</v>
      </c>
      <c r="B12" s="29" t="s">
        <v>112</v>
      </c>
      <c r="C12" s="90" t="s">
        <v>61</v>
      </c>
      <c r="D12" s="133">
        <v>15.64</v>
      </c>
      <c r="E12" s="133">
        <v>1.43</v>
      </c>
      <c r="F12" s="133">
        <v>1</v>
      </c>
      <c r="G12" s="133">
        <v>0</v>
      </c>
      <c r="H12" s="133">
        <v>0</v>
      </c>
      <c r="I12" s="133">
        <v>0</v>
      </c>
      <c r="J12" s="133">
        <v>3.85</v>
      </c>
      <c r="K12" s="133">
        <v>2.35</v>
      </c>
      <c r="L12" s="133">
        <v>7.01</v>
      </c>
      <c r="M12" s="133">
        <v>0</v>
      </c>
      <c r="N12" s="142"/>
      <c r="O12" s="142"/>
      <c r="P12" s="142"/>
      <c r="Q12" s="142"/>
      <c r="R12" s="142"/>
      <c r="S12" s="142"/>
      <c r="T12" s="142"/>
      <c r="U12" s="142"/>
      <c r="V12" s="142"/>
    </row>
    <row r="13" spans="1:23">
      <c r="A13" s="12" t="s">
        <v>3</v>
      </c>
      <c r="B13" s="28" t="s">
        <v>18</v>
      </c>
      <c r="C13" s="85" t="s">
        <v>27</v>
      </c>
      <c r="D13" s="133">
        <v>125.19</v>
      </c>
      <c r="E13" s="133">
        <v>6.09</v>
      </c>
      <c r="F13" s="133">
        <v>1.05</v>
      </c>
      <c r="G13" s="133">
        <v>7.01</v>
      </c>
      <c r="H13" s="133">
        <v>4.18</v>
      </c>
      <c r="I13" s="133">
        <v>1.28</v>
      </c>
      <c r="J13" s="133">
        <v>13.44</v>
      </c>
      <c r="K13" s="133">
        <v>22.7</v>
      </c>
      <c r="L13" s="133">
        <v>45.24</v>
      </c>
      <c r="M13" s="133">
        <v>24.199999999999989</v>
      </c>
      <c r="N13" s="142"/>
      <c r="O13" s="142"/>
      <c r="P13" s="142"/>
      <c r="Q13" s="142"/>
      <c r="R13" s="142"/>
      <c r="S13" s="142"/>
      <c r="T13" s="142"/>
      <c r="U13" s="142"/>
      <c r="V13" s="142"/>
    </row>
    <row r="14" spans="1:23">
      <c r="A14" s="12" t="s">
        <v>4</v>
      </c>
      <c r="B14" s="28" t="s">
        <v>21</v>
      </c>
      <c r="C14" s="85" t="s">
        <v>30</v>
      </c>
      <c r="D14" s="133">
        <v>11.9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8.1999999999999993</v>
      </c>
      <c r="L14" s="133">
        <v>3.7</v>
      </c>
      <c r="M14" s="133">
        <v>0</v>
      </c>
      <c r="N14" s="142"/>
      <c r="O14" s="142"/>
      <c r="P14" s="142"/>
      <c r="Q14" s="142"/>
      <c r="R14" s="142"/>
      <c r="S14" s="142"/>
      <c r="T14" s="142"/>
      <c r="U14" s="142"/>
      <c r="V14" s="142"/>
    </row>
    <row r="15" spans="1:23">
      <c r="A15" s="12"/>
      <c r="B15" s="11" t="s">
        <v>177</v>
      </c>
      <c r="C15" s="86" t="s">
        <v>178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42"/>
      <c r="O15" s="142"/>
      <c r="P15" s="142"/>
      <c r="Q15" s="142"/>
      <c r="R15" s="142"/>
      <c r="S15" s="142"/>
      <c r="T15" s="142"/>
      <c r="U15" s="142"/>
      <c r="V15" s="142"/>
    </row>
    <row r="16" spans="1:23">
      <c r="A16" s="12" t="s">
        <v>5</v>
      </c>
      <c r="B16" s="28" t="s">
        <v>113</v>
      </c>
      <c r="C16" s="85" t="s">
        <v>31</v>
      </c>
      <c r="D16" s="133">
        <v>7.66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6.4</v>
      </c>
      <c r="K16" s="133">
        <v>0</v>
      </c>
      <c r="L16" s="133">
        <v>1.26</v>
      </c>
      <c r="M16" s="133">
        <v>0</v>
      </c>
      <c r="N16" s="142"/>
      <c r="O16" s="142"/>
      <c r="P16" s="142"/>
      <c r="Q16" s="142"/>
      <c r="R16" s="142"/>
      <c r="S16" s="142"/>
      <c r="T16" s="142"/>
      <c r="U16" s="142"/>
      <c r="V16" s="142"/>
    </row>
    <row r="17" spans="1:13" s="113" customFormat="1" ht="13.5">
      <c r="A17" s="111">
        <v>2</v>
      </c>
      <c r="B17" s="114" t="s">
        <v>22</v>
      </c>
      <c r="C17" s="115" t="s">
        <v>32</v>
      </c>
      <c r="D17" s="139">
        <v>9.73</v>
      </c>
      <c r="E17" s="139">
        <v>0.03</v>
      </c>
      <c r="F17" s="139">
        <v>2.08</v>
      </c>
      <c r="G17" s="139">
        <v>0</v>
      </c>
      <c r="H17" s="139">
        <v>0.87</v>
      </c>
      <c r="I17" s="139">
        <v>0.1</v>
      </c>
      <c r="J17" s="139">
        <v>5.84</v>
      </c>
      <c r="K17" s="139">
        <v>0.37</v>
      </c>
      <c r="L17" s="139">
        <v>0.16</v>
      </c>
      <c r="M17" s="139">
        <v>0.27999999999999992</v>
      </c>
    </row>
    <row r="18" spans="1:13" s="19" customFormat="1">
      <c r="A18" s="30"/>
      <c r="B18" s="63" t="s">
        <v>23</v>
      </c>
      <c r="C18" s="30"/>
      <c r="D18" s="133">
        <v>0</v>
      </c>
      <c r="E18" s="132"/>
      <c r="F18" s="132"/>
      <c r="G18" s="132"/>
      <c r="H18" s="132"/>
      <c r="I18" s="132"/>
      <c r="J18" s="132"/>
      <c r="K18" s="132"/>
      <c r="L18" s="132"/>
      <c r="M18" s="133">
        <v>0</v>
      </c>
    </row>
    <row r="19" spans="1:13">
      <c r="A19" s="2" t="s">
        <v>7</v>
      </c>
      <c r="B19" s="5" t="s">
        <v>24</v>
      </c>
      <c r="C19" s="84" t="s">
        <v>33</v>
      </c>
      <c r="D19" s="133">
        <v>0.7</v>
      </c>
      <c r="E19" s="133">
        <v>0</v>
      </c>
      <c r="F19" s="133">
        <v>0</v>
      </c>
      <c r="G19" s="133">
        <v>0</v>
      </c>
      <c r="H19" s="133">
        <v>0.7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</row>
    <row r="20" spans="1:13">
      <c r="A20" s="2" t="s">
        <v>8</v>
      </c>
      <c r="B20" s="5" t="s">
        <v>119</v>
      </c>
      <c r="C20" s="84" t="s">
        <v>40</v>
      </c>
      <c r="D20" s="133">
        <v>4.92</v>
      </c>
      <c r="E20" s="133">
        <v>0.03</v>
      </c>
      <c r="F20" s="133">
        <v>0</v>
      </c>
      <c r="G20" s="133">
        <v>0</v>
      </c>
      <c r="H20" s="133">
        <v>0.17</v>
      </c>
      <c r="I20" s="133">
        <v>0.1</v>
      </c>
      <c r="J20" s="133">
        <v>4.4000000000000004</v>
      </c>
      <c r="K20" s="133">
        <v>0.13</v>
      </c>
      <c r="L20" s="133">
        <v>0</v>
      </c>
      <c r="M20" s="133">
        <v>8.9999999999999983E-2</v>
      </c>
    </row>
    <row r="21" spans="1:13">
      <c r="A21" s="2"/>
      <c r="B21" s="6" t="s">
        <v>23</v>
      </c>
      <c r="C21" s="84"/>
      <c r="D21" s="133">
        <v>0</v>
      </c>
      <c r="E21" s="133">
        <v>0</v>
      </c>
      <c r="F21" s="133"/>
      <c r="G21" s="133"/>
      <c r="H21" s="133"/>
      <c r="I21" s="133"/>
      <c r="J21" s="133"/>
      <c r="K21" s="133"/>
      <c r="L21" s="133"/>
      <c r="M21" s="133">
        <v>0</v>
      </c>
    </row>
    <row r="22" spans="1:13" s="4" customFormat="1" ht="15">
      <c r="A22" s="107" t="s">
        <v>153</v>
      </c>
      <c r="B22" s="5" t="s">
        <v>106</v>
      </c>
      <c r="C22" s="84" t="s">
        <v>87</v>
      </c>
      <c r="D22" s="133">
        <v>0.15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0.15</v>
      </c>
      <c r="K22" s="133">
        <v>0</v>
      </c>
      <c r="L22" s="133">
        <v>0</v>
      </c>
      <c r="M22" s="133">
        <v>0</v>
      </c>
    </row>
    <row r="23" spans="1:13" s="4" customFormat="1" ht="15">
      <c r="A23" s="107" t="s">
        <v>153</v>
      </c>
      <c r="B23" s="5" t="s">
        <v>183</v>
      </c>
      <c r="C23" s="84" t="s">
        <v>90</v>
      </c>
      <c r="D23" s="133">
        <v>0.17</v>
      </c>
      <c r="E23" s="133">
        <v>0</v>
      </c>
      <c r="F23" s="133">
        <v>0</v>
      </c>
      <c r="G23" s="133">
        <v>0</v>
      </c>
      <c r="H23" s="133">
        <v>0.17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</row>
    <row r="24" spans="1:13" s="4" customFormat="1" ht="15">
      <c r="A24" s="107" t="s">
        <v>153</v>
      </c>
      <c r="B24" s="5" t="s">
        <v>173</v>
      </c>
      <c r="C24" s="84" t="s">
        <v>92</v>
      </c>
      <c r="D24" s="133">
        <v>0.21</v>
      </c>
      <c r="E24" s="133">
        <v>0.03</v>
      </c>
      <c r="F24" s="133">
        <v>0</v>
      </c>
      <c r="G24" s="133">
        <v>0</v>
      </c>
      <c r="H24" s="133">
        <v>0</v>
      </c>
      <c r="I24" s="133">
        <v>0.1</v>
      </c>
      <c r="J24" s="133">
        <v>0</v>
      </c>
      <c r="K24" s="133">
        <v>0.01</v>
      </c>
      <c r="L24" s="133">
        <v>0</v>
      </c>
      <c r="M24" s="133">
        <v>6.9999999999999979E-2</v>
      </c>
    </row>
    <row r="25" spans="1:13" s="4" customFormat="1" ht="15">
      <c r="A25" s="107" t="s">
        <v>153</v>
      </c>
      <c r="B25" s="5" t="s">
        <v>185</v>
      </c>
      <c r="C25" s="84" t="s">
        <v>93</v>
      </c>
      <c r="D25" s="133">
        <v>0.02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0.02</v>
      </c>
    </row>
    <row r="26" spans="1:13">
      <c r="A26" s="107" t="s">
        <v>153</v>
      </c>
      <c r="B26" s="10" t="s">
        <v>181</v>
      </c>
      <c r="C26" s="84" t="s">
        <v>39</v>
      </c>
      <c r="D26" s="133">
        <v>4.25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4.25</v>
      </c>
      <c r="K26" s="133">
        <v>0</v>
      </c>
      <c r="L26" s="133">
        <v>0</v>
      </c>
      <c r="M26" s="133">
        <v>0</v>
      </c>
    </row>
    <row r="27" spans="1:13" s="4" customFormat="1" ht="15">
      <c r="A27" s="107" t="s">
        <v>153</v>
      </c>
      <c r="B27" s="5" t="s">
        <v>152</v>
      </c>
      <c r="C27" s="84" t="s">
        <v>96</v>
      </c>
      <c r="D27" s="133">
        <v>0.12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0.12</v>
      </c>
      <c r="L27" s="133">
        <v>0</v>
      </c>
      <c r="M27" s="133">
        <v>0</v>
      </c>
    </row>
    <row r="28" spans="1:13">
      <c r="A28" s="2" t="s">
        <v>9</v>
      </c>
      <c r="B28" s="10" t="s">
        <v>135</v>
      </c>
      <c r="C28" s="84" t="s">
        <v>136</v>
      </c>
      <c r="D28" s="133">
        <v>0.06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0.01</v>
      </c>
      <c r="L28" s="133">
        <v>0.05</v>
      </c>
      <c r="M28" s="133">
        <v>0</v>
      </c>
    </row>
    <row r="29" spans="1:13">
      <c r="A29" s="2" t="s">
        <v>10</v>
      </c>
      <c r="B29" s="10" t="s">
        <v>137</v>
      </c>
      <c r="C29" s="84" t="s">
        <v>138</v>
      </c>
      <c r="D29" s="133">
        <v>0.04</v>
      </c>
      <c r="E29" s="133">
        <v>0</v>
      </c>
      <c r="F29" s="133">
        <v>0.04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</row>
    <row r="30" spans="1:13">
      <c r="A30" s="2" t="s">
        <v>11</v>
      </c>
      <c r="B30" s="5" t="s">
        <v>73</v>
      </c>
      <c r="C30" s="84" t="s">
        <v>75</v>
      </c>
      <c r="D30" s="133">
        <v>0.7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0.47</v>
      </c>
      <c r="K30" s="133">
        <v>0.15</v>
      </c>
      <c r="L30" s="133">
        <v>0</v>
      </c>
      <c r="M30" s="133">
        <v>7.999999999999996E-2</v>
      </c>
    </row>
    <row r="31" spans="1:13">
      <c r="A31" s="2" t="s">
        <v>12</v>
      </c>
      <c r="B31" s="5" t="s">
        <v>74</v>
      </c>
      <c r="C31" s="84" t="s">
        <v>76</v>
      </c>
      <c r="D31" s="133">
        <v>0.03</v>
      </c>
      <c r="E31" s="133">
        <v>0</v>
      </c>
      <c r="F31" s="133">
        <v>0.03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</row>
    <row r="32" spans="1:13">
      <c r="A32" s="2" t="s">
        <v>13</v>
      </c>
      <c r="B32" s="5" t="s">
        <v>104</v>
      </c>
      <c r="C32" s="84" t="s">
        <v>123</v>
      </c>
      <c r="D32" s="133">
        <v>0.45</v>
      </c>
      <c r="E32" s="133">
        <v>0</v>
      </c>
      <c r="F32" s="133">
        <v>0.01</v>
      </c>
      <c r="G32" s="133">
        <v>0</v>
      </c>
      <c r="H32" s="133">
        <v>0</v>
      </c>
      <c r="I32" s="133">
        <v>0</v>
      </c>
      <c r="J32" s="133">
        <v>0.14000000000000001</v>
      </c>
      <c r="K32" s="133">
        <v>0.08</v>
      </c>
      <c r="L32" s="133">
        <v>0.11</v>
      </c>
      <c r="M32" s="133">
        <v>0.10999999999999999</v>
      </c>
    </row>
    <row r="33" spans="1:13">
      <c r="A33" s="2" t="s">
        <v>14</v>
      </c>
      <c r="B33" s="10" t="s">
        <v>140</v>
      </c>
      <c r="C33" s="84" t="s">
        <v>69</v>
      </c>
      <c r="D33" s="133">
        <v>2.83</v>
      </c>
      <c r="E33" s="133">
        <v>0</v>
      </c>
      <c r="F33" s="133">
        <v>2</v>
      </c>
      <c r="G33" s="133">
        <v>0</v>
      </c>
      <c r="H33" s="133">
        <v>0</v>
      </c>
      <c r="I33" s="133">
        <v>0</v>
      </c>
      <c r="J33" s="133">
        <v>0.83</v>
      </c>
      <c r="K33" s="133">
        <v>0</v>
      </c>
      <c r="L33" s="133">
        <v>0</v>
      </c>
      <c r="M33" s="133">
        <v>0</v>
      </c>
    </row>
    <row r="34" spans="1:13" s="113" customFormat="1" ht="13.5">
      <c r="A34" s="116">
        <v>3</v>
      </c>
      <c r="B34" s="117" t="s">
        <v>72</v>
      </c>
      <c r="C34" s="116" t="s">
        <v>98</v>
      </c>
      <c r="D34" s="135">
        <v>11.04</v>
      </c>
      <c r="E34" s="135">
        <v>0</v>
      </c>
      <c r="F34" s="135">
        <v>9.8800000000000008</v>
      </c>
      <c r="G34" s="135">
        <v>0</v>
      </c>
      <c r="H34" s="135">
        <v>0</v>
      </c>
      <c r="I34" s="135">
        <v>0.57999999999999996</v>
      </c>
      <c r="J34" s="135">
        <v>0.57999999999999996</v>
      </c>
      <c r="K34" s="135">
        <v>0</v>
      </c>
      <c r="L34" s="135">
        <v>0</v>
      </c>
      <c r="M34" s="135">
        <v>0</v>
      </c>
    </row>
    <row r="35" spans="1:13">
      <c r="A35" s="13"/>
      <c r="B35" s="13"/>
      <c r="C35" s="13"/>
      <c r="D35" s="13"/>
      <c r="E35" s="13"/>
      <c r="F35" s="15"/>
      <c r="G35" s="13"/>
      <c r="H35" s="13"/>
      <c r="I35" s="13"/>
      <c r="J35" s="13"/>
      <c r="K35" s="13"/>
      <c r="L35" s="13"/>
      <c r="M35" s="13"/>
    </row>
    <row r="36" spans="1:1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23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23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</sheetData>
  <mergeCells count="8">
    <mergeCell ref="E5:M5"/>
    <mergeCell ref="A2:M2"/>
    <mergeCell ref="A3:M3"/>
    <mergeCell ref="A1:B1"/>
    <mergeCell ref="A5:A6"/>
    <mergeCell ref="B5:B6"/>
    <mergeCell ref="C5:C6"/>
    <mergeCell ref="D5:D6"/>
  </mergeCells>
  <phoneticPr fontId="51" type="noConversion"/>
  <conditionalFormatting sqref="D8:M34">
    <cfRule type="cellIs" dxfId="3" priority="1" operator="lessThan">
      <formula>0</formula>
    </cfRule>
    <cfRule type="cellIs" dxfId="2" priority="2" operator="lessThan">
      <formula>0</formula>
    </cfRule>
  </conditionalFormatting>
  <printOptions horizontalCentered="1"/>
  <pageMargins left="0.3" right="0.3" top="0.44" bottom="0.57999999999999996" header="0.3" footer="0.3"/>
  <pageSetup paperSize="9" scale="91" firstPageNumber="11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Zeros="0" zoomScaleNormal="100" workbookViewId="0">
      <selection activeCell="A3" sqref="A3:M3"/>
    </sheetView>
  </sheetViews>
  <sheetFormatPr defaultColWidth="8.85546875" defaultRowHeight="15.75"/>
  <cols>
    <col min="1" max="1" width="5.140625" style="44" customWidth="1"/>
    <col min="2" max="2" width="38.85546875" style="44" customWidth="1"/>
    <col min="3" max="3" width="12.28515625" style="44" customWidth="1"/>
    <col min="4" max="4" width="11" style="44" customWidth="1"/>
    <col min="5" max="16384" width="8.85546875" style="44"/>
  </cols>
  <sheetData>
    <row r="1" spans="1:24">
      <c r="A1" s="183" t="s">
        <v>223</v>
      </c>
      <c r="B1" s="183"/>
    </row>
    <row r="2" spans="1:24" ht="16.5">
      <c r="A2" s="184" t="s">
        <v>227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24" ht="16.5">
      <c r="A3" s="179" t="s">
        <v>231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24">
      <c r="K4" s="70"/>
      <c r="M4" s="156" t="s">
        <v>42</v>
      </c>
    </row>
    <row r="5" spans="1:24">
      <c r="A5" s="185" t="s">
        <v>0</v>
      </c>
      <c r="B5" s="185" t="s">
        <v>145</v>
      </c>
      <c r="C5" s="185" t="s">
        <v>41</v>
      </c>
      <c r="D5" s="185" t="s">
        <v>162</v>
      </c>
      <c r="E5" s="185" t="s">
        <v>163</v>
      </c>
      <c r="F5" s="185"/>
      <c r="G5" s="185"/>
      <c r="H5" s="185"/>
      <c r="I5" s="185"/>
      <c r="J5" s="185"/>
      <c r="K5" s="185"/>
      <c r="L5" s="185"/>
      <c r="M5" s="185"/>
    </row>
    <row r="6" spans="1:24" ht="38.25">
      <c r="A6" s="185"/>
      <c r="B6" s="185"/>
      <c r="C6" s="185"/>
      <c r="D6" s="185"/>
      <c r="E6" s="55" t="s">
        <v>209</v>
      </c>
      <c r="F6" s="55" t="s">
        <v>217</v>
      </c>
      <c r="G6" s="56" t="s">
        <v>210</v>
      </c>
      <c r="H6" s="55" t="s">
        <v>211</v>
      </c>
      <c r="I6" s="55" t="s">
        <v>212</v>
      </c>
      <c r="J6" s="55" t="s">
        <v>213</v>
      </c>
      <c r="K6" s="56" t="s">
        <v>214</v>
      </c>
      <c r="L6" s="55" t="s">
        <v>215</v>
      </c>
      <c r="M6" s="56" t="s">
        <v>216</v>
      </c>
    </row>
    <row r="7" spans="1:24" s="54" customFormat="1" ht="21">
      <c r="A7" s="57">
        <v>1</v>
      </c>
      <c r="B7" s="57">
        <v>2</v>
      </c>
      <c r="C7" s="57">
        <v>3</v>
      </c>
      <c r="D7" s="57" t="s">
        <v>219</v>
      </c>
      <c r="E7" s="58">
        <v>5</v>
      </c>
      <c r="F7" s="58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</row>
    <row r="8" spans="1:24" ht="25.5">
      <c r="A8" s="59">
        <v>1</v>
      </c>
      <c r="B8" s="60" t="s">
        <v>164</v>
      </c>
      <c r="C8" s="59" t="s">
        <v>56</v>
      </c>
      <c r="D8" s="132">
        <v>607.07999999999993</v>
      </c>
      <c r="E8" s="132">
        <v>18.32</v>
      </c>
      <c r="F8" s="132">
        <v>5.48</v>
      </c>
      <c r="G8" s="132">
        <v>78.809999999999974</v>
      </c>
      <c r="H8" s="132">
        <v>24.56</v>
      </c>
      <c r="I8" s="132">
        <v>4.9400000000000004</v>
      </c>
      <c r="J8" s="132">
        <v>111.96</v>
      </c>
      <c r="K8" s="132">
        <v>105.38000000000001</v>
      </c>
      <c r="L8" s="132">
        <v>120.81000000000002</v>
      </c>
      <c r="M8" s="132">
        <v>136.82</v>
      </c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>
      <c r="A9" s="77"/>
      <c r="B9" s="63" t="s">
        <v>23</v>
      </c>
      <c r="C9" s="77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71"/>
    </row>
    <row r="10" spans="1:24">
      <c r="A10" s="61" t="s">
        <v>1</v>
      </c>
      <c r="B10" s="62" t="s">
        <v>99</v>
      </c>
      <c r="C10" s="61" t="s">
        <v>109</v>
      </c>
      <c r="D10" s="133">
        <v>119.2</v>
      </c>
      <c r="E10" s="133">
        <v>9.3000000000000007</v>
      </c>
      <c r="F10" s="133">
        <v>0.93</v>
      </c>
      <c r="G10" s="133">
        <v>70.3</v>
      </c>
      <c r="H10" s="133">
        <v>16.2</v>
      </c>
      <c r="I10" s="133">
        <v>1</v>
      </c>
      <c r="J10" s="133">
        <v>9.23</v>
      </c>
      <c r="K10" s="133">
        <v>5.67</v>
      </c>
      <c r="L10" s="133">
        <v>2</v>
      </c>
      <c r="M10" s="133">
        <v>4.5699999999999932</v>
      </c>
    </row>
    <row r="11" spans="1:24">
      <c r="A11" s="61"/>
      <c r="B11" s="63" t="s">
        <v>107</v>
      </c>
      <c r="C11" s="64" t="s">
        <v>111</v>
      </c>
      <c r="D11" s="133">
        <v>81.48</v>
      </c>
      <c r="E11" s="133">
        <v>3.9</v>
      </c>
      <c r="F11" s="133">
        <v>0.73</v>
      </c>
      <c r="G11" s="133">
        <v>68.599999999999994</v>
      </c>
      <c r="H11" s="133">
        <v>1</v>
      </c>
      <c r="I11" s="133">
        <v>0.8</v>
      </c>
      <c r="J11" s="133">
        <v>1</v>
      </c>
      <c r="K11" s="133">
        <v>3.02</v>
      </c>
      <c r="L11" s="133">
        <v>1</v>
      </c>
      <c r="M11" s="133">
        <v>1.430000000000021</v>
      </c>
    </row>
    <row r="12" spans="1:24">
      <c r="A12" s="61" t="s">
        <v>2</v>
      </c>
      <c r="B12" s="62" t="s">
        <v>112</v>
      </c>
      <c r="C12" s="61" t="s">
        <v>85</v>
      </c>
      <c r="D12" s="133">
        <v>58.94</v>
      </c>
      <c r="E12" s="133">
        <v>1.93</v>
      </c>
      <c r="F12" s="133">
        <v>1.5</v>
      </c>
      <c r="G12" s="133">
        <v>0.5</v>
      </c>
      <c r="H12" s="133">
        <v>1.04</v>
      </c>
      <c r="I12" s="133">
        <v>0.5</v>
      </c>
      <c r="J12" s="133">
        <v>13.72</v>
      </c>
      <c r="K12" s="133">
        <v>8.27</v>
      </c>
      <c r="L12" s="133">
        <v>8.01</v>
      </c>
      <c r="M12" s="133">
        <v>23.47</v>
      </c>
    </row>
    <row r="13" spans="1:24">
      <c r="A13" s="61" t="s">
        <v>3</v>
      </c>
      <c r="B13" s="62" t="s">
        <v>18</v>
      </c>
      <c r="C13" s="61" t="s">
        <v>57</v>
      </c>
      <c r="D13" s="133">
        <v>336.02</v>
      </c>
      <c r="E13" s="133">
        <v>7.09</v>
      </c>
      <c r="F13" s="133">
        <v>3.05</v>
      </c>
      <c r="G13" s="133">
        <v>8.01</v>
      </c>
      <c r="H13" s="133">
        <v>7.32</v>
      </c>
      <c r="I13" s="133">
        <v>2.2799999999999998</v>
      </c>
      <c r="J13" s="133">
        <v>64.319999999999993</v>
      </c>
      <c r="K13" s="133">
        <v>81.069999999999993</v>
      </c>
      <c r="L13" s="133">
        <v>94.56</v>
      </c>
      <c r="M13" s="133">
        <v>68.319999999999993</v>
      </c>
    </row>
    <row r="14" spans="1:24">
      <c r="A14" s="61" t="s">
        <v>4</v>
      </c>
      <c r="B14" s="62" t="s">
        <v>21</v>
      </c>
      <c r="C14" s="61" t="s">
        <v>58</v>
      </c>
      <c r="D14" s="133">
        <v>35.69</v>
      </c>
      <c r="E14" s="133">
        <v>0</v>
      </c>
      <c r="F14" s="133">
        <v>0</v>
      </c>
      <c r="G14" s="133">
        <v>0</v>
      </c>
      <c r="H14" s="133">
        <v>0</v>
      </c>
      <c r="I14" s="133">
        <v>1.1599999999999999</v>
      </c>
      <c r="J14" s="133">
        <v>2.1</v>
      </c>
      <c r="K14" s="133">
        <v>9.3699999999999992</v>
      </c>
      <c r="L14" s="133">
        <v>14.98</v>
      </c>
      <c r="M14" s="133">
        <v>8.0799999999999983</v>
      </c>
    </row>
    <row r="15" spans="1:24" s="45" customFormat="1" ht="25.5">
      <c r="A15" s="64"/>
      <c r="B15" s="63" t="s">
        <v>177</v>
      </c>
      <c r="C15" s="64" t="s">
        <v>207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</row>
    <row r="16" spans="1:24">
      <c r="A16" s="61" t="s">
        <v>5</v>
      </c>
      <c r="B16" s="62" t="s">
        <v>113</v>
      </c>
      <c r="C16" s="61" t="s">
        <v>59</v>
      </c>
      <c r="D16" s="133">
        <v>57.23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22.59</v>
      </c>
      <c r="K16" s="133">
        <v>1</v>
      </c>
      <c r="L16" s="133">
        <v>1.26</v>
      </c>
      <c r="M16" s="133">
        <v>32.379999999999995</v>
      </c>
    </row>
    <row r="17" spans="1:13" ht="25.5">
      <c r="A17" s="65">
        <v>2</v>
      </c>
      <c r="B17" s="66" t="s">
        <v>165</v>
      </c>
      <c r="C17" s="61"/>
      <c r="D17" s="132">
        <v>105.18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10</v>
      </c>
      <c r="K17" s="132">
        <v>10</v>
      </c>
      <c r="L17" s="132">
        <v>75.180000000000007</v>
      </c>
      <c r="M17" s="132">
        <v>10</v>
      </c>
    </row>
    <row r="18" spans="1:13">
      <c r="A18" s="61"/>
      <c r="B18" s="63" t="s">
        <v>23</v>
      </c>
      <c r="C18" s="61"/>
      <c r="D18" s="133"/>
      <c r="E18" s="133"/>
      <c r="F18" s="133"/>
      <c r="G18" s="133"/>
      <c r="H18" s="133"/>
      <c r="I18" s="133"/>
      <c r="J18" s="133"/>
      <c r="K18" s="133"/>
      <c r="L18" s="133"/>
      <c r="M18" s="133"/>
    </row>
    <row r="19" spans="1:13" ht="25.5">
      <c r="A19" s="61" t="s">
        <v>7</v>
      </c>
      <c r="B19" s="62" t="s">
        <v>147</v>
      </c>
      <c r="C19" s="61" t="s">
        <v>146</v>
      </c>
      <c r="D19" s="133">
        <v>20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5</v>
      </c>
      <c r="K19" s="133">
        <v>5</v>
      </c>
      <c r="L19" s="133">
        <v>5</v>
      </c>
      <c r="M19" s="133">
        <v>5</v>
      </c>
    </row>
    <row r="20" spans="1:13" ht="25.5">
      <c r="A20" s="61" t="s">
        <v>8</v>
      </c>
      <c r="B20" s="62" t="s">
        <v>148</v>
      </c>
      <c r="C20" s="61" t="s">
        <v>166</v>
      </c>
      <c r="D20" s="133">
        <v>85.18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5</v>
      </c>
      <c r="K20" s="133">
        <v>5</v>
      </c>
      <c r="L20" s="133">
        <v>70.180000000000007</v>
      </c>
      <c r="M20" s="133">
        <v>5</v>
      </c>
    </row>
    <row r="21" spans="1:13" s="45" customFormat="1" ht="25.5">
      <c r="A21" s="78"/>
      <c r="B21" s="79" t="s">
        <v>177</v>
      </c>
      <c r="C21" s="78" t="s">
        <v>208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</row>
    <row r="22" spans="1:13" ht="25.5">
      <c r="A22" s="67">
        <v>3</v>
      </c>
      <c r="B22" s="68" t="s">
        <v>149</v>
      </c>
      <c r="C22" s="67" t="s">
        <v>150</v>
      </c>
      <c r="D22" s="135">
        <v>4.32</v>
      </c>
      <c r="E22" s="135">
        <v>0.03</v>
      </c>
      <c r="F22" s="135">
        <v>0</v>
      </c>
      <c r="G22" s="135">
        <v>0</v>
      </c>
      <c r="H22" s="135">
        <v>0.04</v>
      </c>
      <c r="I22" s="135">
        <v>0</v>
      </c>
      <c r="J22" s="135">
        <v>4.25</v>
      </c>
      <c r="K22" s="135">
        <v>0</v>
      </c>
      <c r="L22" s="135">
        <v>0</v>
      </c>
      <c r="M22" s="135">
        <v>0</v>
      </c>
    </row>
    <row r="23" spans="1:13" s="45" customFormat="1">
      <c r="A23" s="46"/>
      <c r="B23" s="46" t="s">
        <v>167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s="45" customFormat="1">
      <c r="A24" s="46"/>
      <c r="B24" s="47" t="s">
        <v>168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3" s="45" customFormat="1">
      <c r="A25" s="46"/>
      <c r="B25" s="47" t="s">
        <v>169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</sheetData>
  <mergeCells count="8">
    <mergeCell ref="A1:B1"/>
    <mergeCell ref="A2:M2"/>
    <mergeCell ref="A3:M3"/>
    <mergeCell ref="A5:A6"/>
    <mergeCell ref="B5:B6"/>
    <mergeCell ref="C5:C6"/>
    <mergeCell ref="D5:D6"/>
    <mergeCell ref="E5:M5"/>
  </mergeCells>
  <phoneticPr fontId="51" type="noConversion"/>
  <pageMargins left="0.5" right="0.4" top="0.75" bottom="0.75" header="0.3" footer="0.3"/>
  <pageSetup paperSize="9" scale="95" firstPageNumber="9" fitToHeight="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Zeros="0" tabSelected="1" zoomScaleNormal="100" workbookViewId="0">
      <selection activeCell="A3" sqref="A3:M3"/>
    </sheetView>
  </sheetViews>
  <sheetFormatPr defaultColWidth="8.85546875" defaultRowHeight="15.75"/>
  <cols>
    <col min="1" max="1" width="5.28515625" style="44" customWidth="1"/>
    <col min="2" max="2" width="34" style="44" customWidth="1"/>
    <col min="3" max="3" width="6.28515625" style="44" customWidth="1"/>
    <col min="4" max="16384" width="8.85546875" style="44"/>
  </cols>
  <sheetData>
    <row r="1" spans="1:13" ht="21.75" customHeight="1">
      <c r="A1" s="183" t="s">
        <v>224</v>
      </c>
      <c r="B1" s="183"/>
    </row>
    <row r="2" spans="1:13" ht="16.5">
      <c r="A2" s="184" t="s">
        <v>228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6.5">
      <c r="A3" s="179" t="s">
        <v>232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>
      <c r="K4" s="69"/>
      <c r="M4" s="156" t="s">
        <v>42</v>
      </c>
    </row>
    <row r="5" spans="1:13">
      <c r="A5" s="186" t="s">
        <v>0</v>
      </c>
      <c r="B5" s="186" t="s">
        <v>145</v>
      </c>
      <c r="C5" s="186" t="s">
        <v>41</v>
      </c>
      <c r="D5" s="186" t="s">
        <v>162</v>
      </c>
      <c r="E5" s="186" t="s">
        <v>163</v>
      </c>
      <c r="F5" s="186"/>
      <c r="G5" s="186"/>
      <c r="H5" s="186"/>
      <c r="I5" s="186"/>
      <c r="J5" s="186"/>
      <c r="K5" s="186"/>
      <c r="L5" s="186"/>
      <c r="M5" s="186"/>
    </row>
    <row r="6" spans="1:13" ht="38.25">
      <c r="A6" s="186"/>
      <c r="B6" s="186"/>
      <c r="C6" s="186"/>
      <c r="D6" s="186"/>
      <c r="E6" s="157" t="s">
        <v>209</v>
      </c>
      <c r="F6" s="157" t="s">
        <v>217</v>
      </c>
      <c r="G6" s="120" t="s">
        <v>210</v>
      </c>
      <c r="H6" s="157" t="s">
        <v>211</v>
      </c>
      <c r="I6" s="157" t="s">
        <v>212</v>
      </c>
      <c r="J6" s="157" t="s">
        <v>213</v>
      </c>
      <c r="K6" s="120" t="s">
        <v>214</v>
      </c>
      <c r="L6" s="157" t="s">
        <v>215</v>
      </c>
      <c r="M6" s="120" t="s">
        <v>216</v>
      </c>
    </row>
    <row r="7" spans="1:13" s="54" customFormat="1" ht="21">
      <c r="A7" s="137" t="s">
        <v>43</v>
      </c>
      <c r="B7" s="137" t="s">
        <v>44</v>
      </c>
      <c r="C7" s="137" t="s">
        <v>45</v>
      </c>
      <c r="D7" s="137" t="s">
        <v>219</v>
      </c>
      <c r="E7" s="138" t="s">
        <v>46</v>
      </c>
      <c r="F7" s="138" t="s">
        <v>47</v>
      </c>
      <c r="G7" s="138" t="s">
        <v>48</v>
      </c>
      <c r="H7" s="138" t="s">
        <v>49</v>
      </c>
      <c r="I7" s="138" t="s">
        <v>50</v>
      </c>
      <c r="J7" s="138" t="s">
        <v>54</v>
      </c>
      <c r="K7" s="138" t="s">
        <v>55</v>
      </c>
      <c r="L7" s="138" t="s">
        <v>60</v>
      </c>
      <c r="M7" s="138" t="s">
        <v>218</v>
      </c>
    </row>
    <row r="8" spans="1:13" s="45" customFormat="1">
      <c r="A8" s="159">
        <v>1</v>
      </c>
      <c r="B8" s="160" t="s">
        <v>17</v>
      </c>
      <c r="C8" s="161" t="s">
        <v>51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44">
        <v>0</v>
      </c>
    </row>
    <row r="9" spans="1:13" s="45" customFormat="1">
      <c r="A9" s="166">
        <v>2</v>
      </c>
      <c r="B9" s="167" t="s">
        <v>22</v>
      </c>
      <c r="C9" s="168" t="s">
        <v>32</v>
      </c>
      <c r="D9" s="124">
        <v>27.560000000000002</v>
      </c>
      <c r="E9" s="124">
        <v>0</v>
      </c>
      <c r="F9" s="124">
        <v>9.8800000000000008</v>
      </c>
      <c r="G9" s="124">
        <v>0</v>
      </c>
      <c r="H9" s="124">
        <v>0</v>
      </c>
      <c r="I9" s="124">
        <v>0.57999999999999996</v>
      </c>
      <c r="J9" s="124">
        <v>6.62</v>
      </c>
      <c r="K9" s="124">
        <v>10.48</v>
      </c>
      <c r="L9" s="124">
        <v>0</v>
      </c>
      <c r="M9" s="146">
        <v>0</v>
      </c>
    </row>
    <row r="10" spans="1:13">
      <c r="A10" s="162"/>
      <c r="B10" s="163" t="s">
        <v>23</v>
      </c>
      <c r="C10" s="162"/>
      <c r="D10" s="122"/>
      <c r="E10" s="122"/>
      <c r="F10" s="122"/>
      <c r="G10" s="122"/>
      <c r="H10" s="122"/>
      <c r="I10" s="122"/>
      <c r="J10" s="122"/>
      <c r="K10" s="122"/>
      <c r="L10" s="122"/>
      <c r="M10" s="143">
        <v>0</v>
      </c>
    </row>
    <row r="11" spans="1:13">
      <c r="A11" s="164" t="s">
        <v>7</v>
      </c>
      <c r="B11" s="165" t="s">
        <v>115</v>
      </c>
      <c r="C11" s="164" t="s">
        <v>116</v>
      </c>
      <c r="D11" s="118">
        <v>13.32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2.84</v>
      </c>
      <c r="K11" s="118">
        <v>10.48</v>
      </c>
      <c r="L11" s="118">
        <v>0</v>
      </c>
      <c r="M11" s="143">
        <v>0</v>
      </c>
    </row>
    <row r="12" spans="1:13" ht="25.5">
      <c r="A12" s="164" t="s">
        <v>8</v>
      </c>
      <c r="B12" s="165" t="s">
        <v>133</v>
      </c>
      <c r="C12" s="164" t="s">
        <v>67</v>
      </c>
      <c r="D12" s="118">
        <v>3.2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3.2</v>
      </c>
      <c r="K12" s="118">
        <v>0</v>
      </c>
      <c r="L12" s="118">
        <v>0</v>
      </c>
      <c r="M12" s="143">
        <v>0</v>
      </c>
    </row>
    <row r="13" spans="1:13" ht="25.5">
      <c r="A13" s="164" t="s">
        <v>9</v>
      </c>
      <c r="B13" s="165" t="s">
        <v>119</v>
      </c>
      <c r="C13" s="169" t="s">
        <v>40</v>
      </c>
      <c r="D13" s="118">
        <v>0.82</v>
      </c>
      <c r="E13" s="118">
        <v>0</v>
      </c>
      <c r="F13" s="118">
        <v>0.24</v>
      </c>
      <c r="G13" s="118">
        <v>0</v>
      </c>
      <c r="H13" s="118">
        <v>0</v>
      </c>
      <c r="I13" s="118">
        <v>0</v>
      </c>
      <c r="J13" s="118">
        <v>0.57999999999999996</v>
      </c>
      <c r="K13" s="118">
        <v>0</v>
      </c>
      <c r="L13" s="118">
        <v>0</v>
      </c>
      <c r="M13" s="143">
        <v>0</v>
      </c>
    </row>
    <row r="14" spans="1:13">
      <c r="A14" s="162"/>
      <c r="B14" s="163" t="s">
        <v>23</v>
      </c>
      <c r="C14" s="170"/>
      <c r="D14" s="122"/>
      <c r="E14" s="122"/>
      <c r="F14" s="122"/>
      <c r="G14" s="122"/>
      <c r="H14" s="122"/>
      <c r="I14" s="122"/>
      <c r="J14" s="122"/>
      <c r="K14" s="122"/>
      <c r="L14" s="122"/>
      <c r="M14" s="145"/>
    </row>
    <row r="15" spans="1:13" s="33" customFormat="1" ht="15">
      <c r="A15" s="125" t="s">
        <v>153</v>
      </c>
      <c r="B15" s="126" t="s">
        <v>70</v>
      </c>
      <c r="C15" s="127" t="s">
        <v>86</v>
      </c>
      <c r="D15" s="123">
        <v>0.57999999999999996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0.57999999999999996</v>
      </c>
      <c r="K15" s="123">
        <v>0</v>
      </c>
      <c r="L15" s="123">
        <v>0</v>
      </c>
      <c r="M15" s="148">
        <v>0</v>
      </c>
    </row>
    <row r="16" spans="1:13" s="33" customFormat="1" ht="15">
      <c r="A16" s="125" t="s">
        <v>153</v>
      </c>
      <c r="B16" s="126" t="s">
        <v>106</v>
      </c>
      <c r="C16" s="127" t="s">
        <v>87</v>
      </c>
      <c r="D16" s="123">
        <v>0.24</v>
      </c>
      <c r="E16" s="123">
        <v>0</v>
      </c>
      <c r="F16" s="123">
        <v>0.24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48">
        <v>0</v>
      </c>
    </row>
    <row r="17" spans="1:13">
      <c r="A17" s="128" t="s">
        <v>10</v>
      </c>
      <c r="B17" s="171" t="s">
        <v>74</v>
      </c>
      <c r="C17" s="129" t="s">
        <v>76</v>
      </c>
      <c r="D17" s="130">
        <v>10.220000000000001</v>
      </c>
      <c r="E17" s="130">
        <v>0</v>
      </c>
      <c r="F17" s="130">
        <v>9.64</v>
      </c>
      <c r="G17" s="130">
        <v>0</v>
      </c>
      <c r="H17" s="130">
        <v>0</v>
      </c>
      <c r="I17" s="130">
        <v>0.57999999999999996</v>
      </c>
      <c r="J17" s="130">
        <v>0</v>
      </c>
      <c r="K17" s="130">
        <v>0</v>
      </c>
      <c r="L17" s="130">
        <v>0</v>
      </c>
      <c r="M17" s="147">
        <v>0</v>
      </c>
    </row>
    <row r="18" spans="1:13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  <row r="20" spans="1:13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</sheetData>
  <mergeCells count="8">
    <mergeCell ref="A1:B1"/>
    <mergeCell ref="A2:M2"/>
    <mergeCell ref="A3:M3"/>
    <mergeCell ref="A5:A6"/>
    <mergeCell ref="B5:B6"/>
    <mergeCell ref="C5:C6"/>
    <mergeCell ref="D5:D6"/>
    <mergeCell ref="E5:M5"/>
  </mergeCells>
  <phoneticPr fontId="51" type="noConversion"/>
  <conditionalFormatting sqref="D8:M21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/>
  <pageMargins left="0.2" right="0.2" top="0.5" bottom="0.3" header="0.3" footer="0.3"/>
  <pageSetup paperSize="9" firstPageNumber="1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'phu luc 1'!Print_Titles</vt:lpstr>
      <vt:lpstr>'phu luc 2'!Print_Titles</vt:lpstr>
      <vt:lpstr>'phu luc 3'!Print_Titles</vt:lpstr>
      <vt:lpstr>'phu luc 4'!Print_Titles</vt:lpstr>
    </vt:vector>
  </TitlesOfParts>
  <Company>Onimusha9x@ymail.com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vu tuan</dc:creator>
  <cp:lastModifiedBy>MyPC</cp:lastModifiedBy>
  <cp:lastPrinted>2023-05-30T03:30:31Z</cp:lastPrinted>
  <dcterms:created xsi:type="dcterms:W3CDTF">2009-12-07T00:45:36Z</dcterms:created>
  <dcterms:modified xsi:type="dcterms:W3CDTF">2023-06-05T06:53:35Z</dcterms:modified>
</cp:coreProperties>
</file>